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"/>
    </mc:Choice>
  </mc:AlternateContent>
  <bookViews>
    <workbookView xWindow="-105" yWindow="-105" windowWidth="23250" windowHeight="126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" sheetId="15" r:id="rId5"/>
    <sheet name="Титульный" sheetId="14" r:id="rId6"/>
  </sheets>
  <definedNames>
    <definedName name="_ftn1" localSheetId="4">Показатели!$B$12</definedName>
    <definedName name="_ftnref1" localSheetId="4">Показатели!$B$9</definedName>
    <definedName name="_xlnm._FilterDatabase" localSheetId="2" hidden="1">'Выполнение работ'!$A$3:$O$70</definedName>
    <definedName name="_xlnm._FilterDatabase" localSheetId="3" hidden="1">'Финансирование таб.3'!$D$2:$D$104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Показатели!$A$1:$S$18</definedName>
    <definedName name="_xlnm.Print_Area" localSheetId="3">'Финансирование таб.3'!$A$1:$AR$78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29" i="13" l="1"/>
  <c r="AM26" i="13" l="1"/>
  <c r="F66" i="13"/>
  <c r="E67" i="13"/>
  <c r="E66" i="13"/>
  <c r="F19" i="13"/>
  <c r="F18" i="13"/>
  <c r="F63" i="13" l="1"/>
  <c r="E64" i="13"/>
  <c r="E63" i="13"/>
  <c r="K63" i="13"/>
  <c r="L63" i="13"/>
  <c r="N63" i="13"/>
  <c r="O63" i="13"/>
  <c r="Q63" i="13"/>
  <c r="R63" i="13"/>
  <c r="T63" i="13"/>
  <c r="U63" i="13"/>
  <c r="W63" i="13"/>
  <c r="X63" i="13"/>
  <c r="Z63" i="13"/>
  <c r="AA63" i="13"/>
  <c r="AC63" i="13"/>
  <c r="AD63" i="13"/>
  <c r="AF63" i="13"/>
  <c r="AG63" i="13"/>
  <c r="AI63" i="13"/>
  <c r="AJ63" i="13"/>
  <c r="AL63" i="13"/>
  <c r="AM63" i="13"/>
  <c r="AO63" i="13"/>
  <c r="AP63" i="13"/>
  <c r="K64" i="13"/>
  <c r="L64" i="13"/>
  <c r="N64" i="13"/>
  <c r="O64" i="13"/>
  <c r="Q64" i="13"/>
  <c r="R64" i="13"/>
  <c r="T64" i="13"/>
  <c r="U64" i="13"/>
  <c r="W64" i="13"/>
  <c r="X64" i="13"/>
  <c r="Z64" i="13"/>
  <c r="AA64" i="13"/>
  <c r="AC64" i="13"/>
  <c r="AD64" i="13"/>
  <c r="AF64" i="13"/>
  <c r="AG64" i="13"/>
  <c r="AI64" i="13"/>
  <c r="AJ64" i="13"/>
  <c r="AL64" i="13"/>
  <c r="AM64" i="13"/>
  <c r="AO64" i="13"/>
  <c r="AP64" i="13"/>
  <c r="K66" i="13"/>
  <c r="L66" i="13"/>
  <c r="N66" i="13"/>
  <c r="O66" i="13"/>
  <c r="Q66" i="13"/>
  <c r="R66" i="13"/>
  <c r="T66" i="13"/>
  <c r="U66" i="13"/>
  <c r="W66" i="13"/>
  <c r="X66" i="13"/>
  <c r="Z66" i="13"/>
  <c r="AA66" i="13"/>
  <c r="AC66" i="13"/>
  <c r="AD66" i="13"/>
  <c r="AF66" i="13"/>
  <c r="AG66" i="13"/>
  <c r="AI66" i="13"/>
  <c r="AJ66" i="13"/>
  <c r="AL66" i="13"/>
  <c r="AM66" i="13"/>
  <c r="AO66" i="13"/>
  <c r="AP66" i="13"/>
  <c r="K67" i="13"/>
  <c r="L67" i="13"/>
  <c r="N67" i="13"/>
  <c r="O67" i="13"/>
  <c r="Q67" i="13"/>
  <c r="R67" i="13"/>
  <c r="T67" i="13"/>
  <c r="U67" i="13"/>
  <c r="W67" i="13"/>
  <c r="X67" i="13"/>
  <c r="Z67" i="13"/>
  <c r="AA67" i="13"/>
  <c r="AC67" i="13"/>
  <c r="AD67" i="13"/>
  <c r="AF67" i="13"/>
  <c r="AG67" i="13"/>
  <c r="AI67" i="13"/>
  <c r="AJ67" i="13"/>
  <c r="AL67" i="13"/>
  <c r="AM67" i="13"/>
  <c r="AO67" i="13"/>
  <c r="AP67" i="13"/>
  <c r="F56" i="13"/>
  <c r="F57" i="13"/>
  <c r="E57" i="13"/>
  <c r="E56" i="13"/>
  <c r="E49" i="13"/>
  <c r="E55" i="13" l="1"/>
  <c r="E62" i="13"/>
  <c r="F55" i="13"/>
  <c r="G66" i="13"/>
  <c r="I64" i="13"/>
  <c r="I63" i="13"/>
  <c r="H63" i="13"/>
  <c r="H64" i="13"/>
  <c r="I67" i="13"/>
  <c r="I66" i="13"/>
  <c r="H66" i="13"/>
  <c r="H67" i="13"/>
  <c r="K42" i="13"/>
  <c r="L42" i="13"/>
  <c r="M42" i="13" s="1"/>
  <c r="N42" i="13"/>
  <c r="O42" i="13"/>
  <c r="P42" i="13"/>
  <c r="Q42" i="13"/>
  <c r="R42" i="13"/>
  <c r="S42" i="13" s="1"/>
  <c r="T42" i="13"/>
  <c r="U42" i="13"/>
  <c r="V42" i="13" s="1"/>
  <c r="W42" i="13"/>
  <c r="X42" i="13"/>
  <c r="Y42" i="13" s="1"/>
  <c r="Z42" i="13"/>
  <c r="AA42" i="13"/>
  <c r="AB42" i="13" s="1"/>
  <c r="AC42" i="13"/>
  <c r="AD42" i="13"/>
  <c r="AE42" i="13" s="1"/>
  <c r="AF42" i="13"/>
  <c r="AG42" i="13"/>
  <c r="AH42" i="13" s="1"/>
  <c r="AI42" i="13"/>
  <c r="AJ42" i="13"/>
  <c r="AK42" i="13" s="1"/>
  <c r="AL42" i="13"/>
  <c r="AM42" i="13"/>
  <c r="AN42" i="13" s="1"/>
  <c r="AO42" i="13"/>
  <c r="AP42" i="13"/>
  <c r="AQ42" i="13" s="1"/>
  <c r="M43" i="13"/>
  <c r="P43" i="13"/>
  <c r="S43" i="13"/>
  <c r="V43" i="13"/>
  <c r="Y43" i="13"/>
  <c r="AB43" i="13"/>
  <c r="AE43" i="13"/>
  <c r="AH43" i="13"/>
  <c r="AK43" i="13"/>
  <c r="AN43" i="13"/>
  <c r="AQ43" i="13"/>
  <c r="M44" i="13"/>
  <c r="P44" i="13"/>
  <c r="S44" i="13"/>
  <c r="V44" i="13"/>
  <c r="Y44" i="13"/>
  <c r="AB44" i="13"/>
  <c r="AE44" i="13"/>
  <c r="AH44" i="13"/>
  <c r="AK44" i="13"/>
  <c r="AN44" i="13"/>
  <c r="AQ44" i="13"/>
  <c r="K39" i="13"/>
  <c r="L39" i="13"/>
  <c r="M39" i="13" s="1"/>
  <c r="N39" i="13"/>
  <c r="O39" i="13"/>
  <c r="P39" i="13" s="1"/>
  <c r="Q39" i="13"/>
  <c r="R39" i="13"/>
  <c r="S39" i="13" s="1"/>
  <c r="T39" i="13"/>
  <c r="U39" i="13"/>
  <c r="V39" i="13" s="1"/>
  <c r="W39" i="13"/>
  <c r="X39" i="13"/>
  <c r="Y39" i="13" s="1"/>
  <c r="Z39" i="13"/>
  <c r="AA39" i="13"/>
  <c r="AB39" i="13"/>
  <c r="AC39" i="13"/>
  <c r="AD39" i="13"/>
  <c r="AE39" i="13" s="1"/>
  <c r="AF39" i="13"/>
  <c r="AG39" i="13"/>
  <c r="AH39" i="13" s="1"/>
  <c r="AI39" i="13"/>
  <c r="AJ39" i="13"/>
  <c r="AK39" i="13" s="1"/>
  <c r="AL39" i="13"/>
  <c r="AM39" i="13"/>
  <c r="AN39" i="13" s="1"/>
  <c r="AO39" i="13"/>
  <c r="AP39" i="13"/>
  <c r="AQ39" i="13" s="1"/>
  <c r="M40" i="13"/>
  <c r="P40" i="13"/>
  <c r="S40" i="13"/>
  <c r="V40" i="13"/>
  <c r="Y40" i="13"/>
  <c r="AB40" i="13"/>
  <c r="AE40" i="13"/>
  <c r="AH40" i="13"/>
  <c r="AK40" i="13"/>
  <c r="AN40" i="13"/>
  <c r="AQ40" i="13"/>
  <c r="M41" i="13"/>
  <c r="P41" i="13"/>
  <c r="S41" i="13"/>
  <c r="V41" i="13"/>
  <c r="Y41" i="13"/>
  <c r="AB41" i="13"/>
  <c r="AE41" i="13"/>
  <c r="AH41" i="13"/>
  <c r="AK41" i="13"/>
  <c r="AN41" i="13"/>
  <c r="AQ41" i="13"/>
  <c r="I39" i="13"/>
  <c r="H39" i="13"/>
  <c r="K34" i="13"/>
  <c r="L34" i="13"/>
  <c r="N34" i="13"/>
  <c r="O34" i="13"/>
  <c r="Q34" i="13"/>
  <c r="R34" i="13"/>
  <c r="S34" i="13" s="1"/>
  <c r="T34" i="13"/>
  <c r="U34" i="13"/>
  <c r="V34" i="13" s="1"/>
  <c r="W34" i="13"/>
  <c r="X34" i="13"/>
  <c r="Z34" i="13"/>
  <c r="AA34" i="13"/>
  <c r="AB34" i="13"/>
  <c r="AC34" i="13"/>
  <c r="AD34" i="13"/>
  <c r="AE34" i="13" s="1"/>
  <c r="AF34" i="13"/>
  <c r="AG34" i="13"/>
  <c r="AH34" i="13" s="1"/>
  <c r="AI34" i="13"/>
  <c r="AJ34" i="13"/>
  <c r="AK34" i="13"/>
  <c r="AL34" i="13"/>
  <c r="AM34" i="13"/>
  <c r="AN34" i="13" s="1"/>
  <c r="AO34" i="13"/>
  <c r="AP34" i="13"/>
  <c r="AQ34" i="13" s="1"/>
  <c r="K35" i="13"/>
  <c r="L35" i="13"/>
  <c r="M35" i="13" s="1"/>
  <c r="N35" i="13"/>
  <c r="O35" i="13"/>
  <c r="P35" i="13"/>
  <c r="Q35" i="13"/>
  <c r="R35" i="13"/>
  <c r="S35" i="13" s="1"/>
  <c r="T35" i="13"/>
  <c r="U35" i="13"/>
  <c r="V35" i="13" s="1"/>
  <c r="W35" i="13"/>
  <c r="X35" i="13"/>
  <c r="Y35" i="13" s="1"/>
  <c r="Z35" i="13"/>
  <c r="AA35" i="13"/>
  <c r="AB35" i="13" s="1"/>
  <c r="AC35" i="13"/>
  <c r="AD35" i="13"/>
  <c r="AF35" i="13"/>
  <c r="AG35" i="13"/>
  <c r="AH35" i="13" s="1"/>
  <c r="AI35" i="13"/>
  <c r="AJ35" i="13"/>
  <c r="AK35" i="13" s="1"/>
  <c r="AL35" i="13"/>
  <c r="AM35" i="13"/>
  <c r="AM47" i="13" s="1"/>
  <c r="AN47" i="13" s="1"/>
  <c r="AO35" i="13"/>
  <c r="AP35" i="13"/>
  <c r="AQ35" i="13"/>
  <c r="I34" i="13"/>
  <c r="H34" i="13"/>
  <c r="I35" i="13"/>
  <c r="H35" i="13"/>
  <c r="K36" i="13"/>
  <c r="L36" i="13"/>
  <c r="M36" i="13" s="1"/>
  <c r="N36" i="13"/>
  <c r="O36" i="13"/>
  <c r="P36" i="13" s="1"/>
  <c r="Q36" i="13"/>
  <c r="R36" i="13"/>
  <c r="S36" i="13" s="1"/>
  <c r="T36" i="13"/>
  <c r="U36" i="13"/>
  <c r="V36" i="13" s="1"/>
  <c r="W36" i="13"/>
  <c r="X36" i="13"/>
  <c r="Y36" i="13" s="1"/>
  <c r="Z36" i="13"/>
  <c r="AA36" i="13"/>
  <c r="AB36" i="13" s="1"/>
  <c r="AC36" i="13"/>
  <c r="AD36" i="13"/>
  <c r="AE36" i="13" s="1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M37" i="13"/>
  <c r="P37" i="13"/>
  <c r="S37" i="13"/>
  <c r="V37" i="13"/>
  <c r="Y37" i="13"/>
  <c r="AB37" i="13"/>
  <c r="AE37" i="13"/>
  <c r="AH37" i="13"/>
  <c r="AK37" i="13"/>
  <c r="AN37" i="13"/>
  <c r="AQ37" i="13"/>
  <c r="M38" i="13"/>
  <c r="P38" i="13"/>
  <c r="S38" i="13"/>
  <c r="V38" i="13"/>
  <c r="Y38" i="13"/>
  <c r="AB38" i="13"/>
  <c r="AE38" i="13"/>
  <c r="AH38" i="13"/>
  <c r="AK38" i="13"/>
  <c r="AN38" i="13"/>
  <c r="AQ38" i="13"/>
  <c r="I36" i="13"/>
  <c r="H36" i="13"/>
  <c r="K25" i="13"/>
  <c r="L25" i="13"/>
  <c r="N25" i="13"/>
  <c r="N46" i="13" s="1"/>
  <c r="N60" i="13" s="1"/>
  <c r="O25" i="13"/>
  <c r="Q25" i="13"/>
  <c r="R25" i="13"/>
  <c r="T25" i="13"/>
  <c r="U25" i="13"/>
  <c r="W25" i="13"/>
  <c r="X25" i="13"/>
  <c r="Y25" i="13"/>
  <c r="Z25" i="13"/>
  <c r="AA25" i="13"/>
  <c r="AC25" i="13"/>
  <c r="AD25" i="13"/>
  <c r="AF25" i="13"/>
  <c r="AG25" i="13"/>
  <c r="AI25" i="13"/>
  <c r="AJ25" i="13"/>
  <c r="AK25" i="13" s="1"/>
  <c r="AL25" i="13"/>
  <c r="AM25" i="13"/>
  <c r="AO25" i="13"/>
  <c r="AP25" i="13"/>
  <c r="K26" i="13"/>
  <c r="L26" i="13"/>
  <c r="M26" i="13"/>
  <c r="N26" i="13"/>
  <c r="N47" i="13" s="1"/>
  <c r="N12" i="13" s="1"/>
  <c r="O26" i="13"/>
  <c r="P26" i="13"/>
  <c r="Q26" i="13"/>
  <c r="Q47" i="13" s="1"/>
  <c r="Q12" i="13" s="1"/>
  <c r="R26" i="13"/>
  <c r="T26" i="13"/>
  <c r="U26" i="13"/>
  <c r="V26" i="13"/>
  <c r="W26" i="13"/>
  <c r="W47" i="13" s="1"/>
  <c r="W12" i="13" s="1"/>
  <c r="X26" i="13"/>
  <c r="Y26" i="13" s="1"/>
  <c r="Z26" i="13"/>
  <c r="Z47" i="13" s="1"/>
  <c r="Z12" i="13" s="1"/>
  <c r="AA26" i="13"/>
  <c r="AC26" i="13"/>
  <c r="AC47" i="13" s="1"/>
  <c r="AC12" i="13" s="1"/>
  <c r="AD26" i="13"/>
  <c r="AF26" i="13"/>
  <c r="AF47" i="13" s="1"/>
  <c r="AF12" i="13" s="1"/>
  <c r="AG26" i="13"/>
  <c r="AH26" i="13" s="1"/>
  <c r="AI26" i="13"/>
  <c r="AI47" i="13" s="1"/>
  <c r="AI12" i="13" s="1"/>
  <c r="AJ26" i="13"/>
  <c r="AL26" i="13"/>
  <c r="AN26" i="13"/>
  <c r="AO26" i="13"/>
  <c r="AO47" i="13" s="1"/>
  <c r="AO12" i="13" s="1"/>
  <c r="AP26" i="13"/>
  <c r="I26" i="13"/>
  <c r="I25" i="13"/>
  <c r="H25" i="13"/>
  <c r="H46" i="13" s="1"/>
  <c r="H60" i="13" s="1"/>
  <c r="H26" i="13"/>
  <c r="K27" i="13"/>
  <c r="L27" i="13"/>
  <c r="M27" i="13" s="1"/>
  <c r="N27" i="13"/>
  <c r="O27" i="13"/>
  <c r="P27" i="13" s="1"/>
  <c r="Q27" i="13"/>
  <c r="R27" i="13"/>
  <c r="S27" i="13" s="1"/>
  <c r="T27" i="13"/>
  <c r="U27" i="13"/>
  <c r="V27" i="13" s="1"/>
  <c r="W27" i="13"/>
  <c r="X27" i="13"/>
  <c r="Y27" i="13" s="1"/>
  <c r="Z27" i="13"/>
  <c r="AA27" i="13"/>
  <c r="AB27" i="13" s="1"/>
  <c r="AC27" i="13"/>
  <c r="AD27" i="13"/>
  <c r="AE27" i="13"/>
  <c r="AF27" i="13"/>
  <c r="AG27" i="13"/>
  <c r="AH27" i="13" s="1"/>
  <c r="AI27" i="13"/>
  <c r="AJ27" i="13"/>
  <c r="AK27" i="13" s="1"/>
  <c r="AL27" i="13"/>
  <c r="AM27" i="13"/>
  <c r="AN27" i="13"/>
  <c r="AO27" i="13"/>
  <c r="AP27" i="13"/>
  <c r="AQ27" i="13" s="1"/>
  <c r="M28" i="13"/>
  <c r="P28" i="13"/>
  <c r="S28" i="13"/>
  <c r="V28" i="13"/>
  <c r="Y28" i="13"/>
  <c r="AB28" i="13"/>
  <c r="AE28" i="13"/>
  <c r="AH28" i="13"/>
  <c r="AK28" i="13"/>
  <c r="AN28" i="13"/>
  <c r="AQ28" i="13"/>
  <c r="M29" i="13"/>
  <c r="P29" i="13"/>
  <c r="S29" i="13"/>
  <c r="V29" i="13"/>
  <c r="Y29" i="13"/>
  <c r="AB29" i="13"/>
  <c r="AE29" i="13"/>
  <c r="AK29" i="13"/>
  <c r="AN29" i="13"/>
  <c r="AQ29" i="13"/>
  <c r="K30" i="13"/>
  <c r="L30" i="13"/>
  <c r="M30" i="13"/>
  <c r="N30" i="13"/>
  <c r="O30" i="13"/>
  <c r="P30" i="13" s="1"/>
  <c r="Q30" i="13"/>
  <c r="R30" i="13"/>
  <c r="S30" i="13" s="1"/>
  <c r="T30" i="13"/>
  <c r="U30" i="13"/>
  <c r="V30" i="13" s="1"/>
  <c r="W30" i="13"/>
  <c r="X30" i="13"/>
  <c r="Y30" i="13"/>
  <c r="Z30" i="13"/>
  <c r="AA30" i="13"/>
  <c r="AB30" i="13" s="1"/>
  <c r="AC30" i="13"/>
  <c r="AD30" i="13"/>
  <c r="AE30" i="13" s="1"/>
  <c r="AF30" i="13"/>
  <c r="AG30" i="13"/>
  <c r="AH30" i="13" s="1"/>
  <c r="AI30" i="13"/>
  <c r="AJ30" i="13"/>
  <c r="AK30" i="13" s="1"/>
  <c r="AL30" i="13"/>
  <c r="AM30" i="13"/>
  <c r="AN30" i="13"/>
  <c r="AO30" i="13"/>
  <c r="AP30" i="13"/>
  <c r="AQ30" i="13" s="1"/>
  <c r="M31" i="13"/>
  <c r="P31" i="13"/>
  <c r="S31" i="13"/>
  <c r="V31" i="13"/>
  <c r="Y31" i="13"/>
  <c r="AB31" i="13"/>
  <c r="AE31" i="13"/>
  <c r="AH31" i="13"/>
  <c r="AK31" i="13"/>
  <c r="AN31" i="13"/>
  <c r="AQ31" i="13"/>
  <c r="M32" i="13"/>
  <c r="P32" i="13"/>
  <c r="S32" i="13"/>
  <c r="V32" i="13"/>
  <c r="Y32" i="13"/>
  <c r="AB32" i="13"/>
  <c r="AE32" i="13"/>
  <c r="AH32" i="13"/>
  <c r="AK32" i="13"/>
  <c r="AN32" i="13"/>
  <c r="AQ32" i="13"/>
  <c r="H30" i="13"/>
  <c r="I30" i="13"/>
  <c r="J30" i="13" s="1"/>
  <c r="J31" i="13"/>
  <c r="J32" i="13"/>
  <c r="I27" i="13"/>
  <c r="H27" i="13"/>
  <c r="G54" i="13"/>
  <c r="T47" i="13" l="1"/>
  <c r="T12" i="13" s="1"/>
  <c r="W46" i="13"/>
  <c r="W11" i="13" s="1"/>
  <c r="W10" i="13" s="1"/>
  <c r="T33" i="13"/>
  <c r="O33" i="13"/>
  <c r="P33" i="13" s="1"/>
  <c r="AC33" i="13"/>
  <c r="X33" i="13"/>
  <c r="Y33" i="13" s="1"/>
  <c r="N33" i="13"/>
  <c r="I24" i="13"/>
  <c r="AI61" i="13"/>
  <c r="Z61" i="13"/>
  <c r="Q61" i="13"/>
  <c r="AB25" i="13"/>
  <c r="AA11" i="13"/>
  <c r="AE26" i="13"/>
  <c r="AD12" i="13"/>
  <c r="AE12" i="13" s="1"/>
  <c r="U47" i="13"/>
  <c r="U12" i="13"/>
  <c r="V12" i="13" s="1"/>
  <c r="L47" i="13"/>
  <c r="L12" i="13"/>
  <c r="M12" i="13" s="1"/>
  <c r="AO24" i="13"/>
  <c r="AJ24" i="13"/>
  <c r="AK24" i="13" s="1"/>
  <c r="AJ11" i="13"/>
  <c r="AF24" i="13"/>
  <c r="Z46" i="13"/>
  <c r="U24" i="13"/>
  <c r="V24" i="13" s="1"/>
  <c r="U11" i="13"/>
  <c r="P25" i="13"/>
  <c r="O11" i="13"/>
  <c r="Z33" i="13"/>
  <c r="AL33" i="13"/>
  <c r="AM61" i="13"/>
  <c r="AC61" i="13"/>
  <c r="W60" i="13"/>
  <c r="AK26" i="13"/>
  <c r="AJ12" i="13"/>
  <c r="AK12" i="13" s="1"/>
  <c r="AP24" i="13"/>
  <c r="AQ24" i="13" s="1"/>
  <c r="AP11" i="13"/>
  <c r="AG24" i="13"/>
  <c r="AH24" i="13" s="1"/>
  <c r="AG11" i="13"/>
  <c r="H47" i="13"/>
  <c r="H61" i="13" s="1"/>
  <c r="H59" i="13" s="1"/>
  <c r="X47" i="13"/>
  <c r="X12" i="13"/>
  <c r="Y12" i="13" s="1"/>
  <c r="O47" i="13"/>
  <c r="O12" i="13"/>
  <c r="P12" i="13" s="1"/>
  <c r="K47" i="13"/>
  <c r="AN25" i="13"/>
  <c r="AM11" i="13"/>
  <c r="AI46" i="13"/>
  <c r="AD11" i="13"/>
  <c r="T46" i="13"/>
  <c r="N45" i="13"/>
  <c r="N11" i="13"/>
  <c r="N10" i="13" s="1"/>
  <c r="AD33" i="13"/>
  <c r="AE33" i="13" s="1"/>
  <c r="AO33" i="13"/>
  <c r="AF33" i="13"/>
  <c r="W33" i="13"/>
  <c r="R33" i="13"/>
  <c r="S33" i="13" s="1"/>
  <c r="H11" i="13"/>
  <c r="H21" i="13"/>
  <c r="AQ26" i="13"/>
  <c r="AP12" i="13"/>
  <c r="AQ12" i="13" s="1"/>
  <c r="AL47" i="13"/>
  <c r="AG47" i="13"/>
  <c r="AG12" i="13"/>
  <c r="AH12" i="13" s="1"/>
  <c r="AB26" i="13"/>
  <c r="AA12" i="13"/>
  <c r="AB12" i="13" s="1"/>
  <c r="S26" i="13"/>
  <c r="R12" i="13"/>
  <c r="S12" i="13" s="1"/>
  <c r="AQ25" i="13"/>
  <c r="AH25" i="13"/>
  <c r="AC24" i="13"/>
  <c r="X46" i="13"/>
  <c r="X60" i="13" s="1"/>
  <c r="Y60" i="13" s="1"/>
  <c r="X11" i="13"/>
  <c r="S25" i="13"/>
  <c r="R11" i="13"/>
  <c r="M25" i="13"/>
  <c r="L11" i="13"/>
  <c r="AN35" i="13"/>
  <c r="AM12" i="13"/>
  <c r="AN12" i="13" s="1"/>
  <c r="AJ33" i="13"/>
  <c r="AK33" i="13" s="1"/>
  <c r="K33" i="13"/>
  <c r="AO61" i="13"/>
  <c r="AF61" i="13"/>
  <c r="W61" i="13"/>
  <c r="N61" i="13"/>
  <c r="N59" i="13" s="1"/>
  <c r="G67" i="13"/>
  <c r="G63" i="13"/>
  <c r="G62" i="13"/>
  <c r="G64" i="13"/>
  <c r="AL24" i="13"/>
  <c r="AI45" i="13"/>
  <c r="X45" i="13"/>
  <c r="Y45" i="13" s="1"/>
  <c r="W45" i="13"/>
  <c r="H24" i="13"/>
  <c r="AD24" i="13"/>
  <c r="AE24" i="13" s="1"/>
  <c r="Q24" i="13"/>
  <c r="X24" i="13"/>
  <c r="Y24" i="13" s="1"/>
  <c r="AE35" i="13"/>
  <c r="Y34" i="13"/>
  <c r="P34" i="13"/>
  <c r="L33" i="13"/>
  <c r="M33" i="13" s="1"/>
  <c r="AP47" i="13"/>
  <c r="AO46" i="13"/>
  <c r="AJ46" i="13"/>
  <c r="AJ60" i="13" s="1"/>
  <c r="AK60" i="13" s="1"/>
  <c r="AF46" i="13"/>
  <c r="AA46" i="13"/>
  <c r="AA60" i="13" s="1"/>
  <c r="AB60" i="13" s="1"/>
  <c r="K24" i="13"/>
  <c r="T24" i="13"/>
  <c r="AM46" i="13"/>
  <c r="AN46" i="13" s="1"/>
  <c r="R46" i="13"/>
  <c r="R60" i="13" s="1"/>
  <c r="S60" i="13" s="1"/>
  <c r="W24" i="13"/>
  <c r="N24" i="13"/>
  <c r="L24" i="13"/>
  <c r="M24" i="13" s="1"/>
  <c r="AA33" i="13"/>
  <c r="AB33" i="13" s="1"/>
  <c r="AP33" i="13"/>
  <c r="AQ33" i="13" s="1"/>
  <c r="AJ47" i="13"/>
  <c r="AA47" i="13"/>
  <c r="R47" i="13"/>
  <c r="AL46" i="13"/>
  <c r="AD46" i="13"/>
  <c r="AD60" i="13" s="1"/>
  <c r="AE60" i="13" s="1"/>
  <c r="U46" i="13"/>
  <c r="U60" i="13" s="1"/>
  <c r="V60" i="13" s="1"/>
  <c r="Q46" i="13"/>
  <c r="L46" i="13"/>
  <c r="L60" i="13" s="1"/>
  <c r="M60" i="13" s="1"/>
  <c r="AI24" i="13"/>
  <c r="AE25" i="13"/>
  <c r="Z24" i="13"/>
  <c r="V25" i="13"/>
  <c r="R24" i="13"/>
  <c r="S24" i="13" s="1"/>
  <c r="AM33" i="13"/>
  <c r="AN33" i="13" s="1"/>
  <c r="AI33" i="13"/>
  <c r="Q33" i="13"/>
  <c r="M34" i="13"/>
  <c r="AD47" i="13"/>
  <c r="AP46" i="13"/>
  <c r="AP60" i="13" s="1"/>
  <c r="AQ60" i="13" s="1"/>
  <c r="AG46" i="13"/>
  <c r="AG60" i="13" s="1"/>
  <c r="AH60" i="13" s="1"/>
  <c r="AC46" i="13"/>
  <c r="O46" i="13"/>
  <c r="K46" i="13"/>
  <c r="AG33" i="13"/>
  <c r="AH33" i="13" s="1"/>
  <c r="U33" i="13"/>
  <c r="V33" i="13" s="1"/>
  <c r="AM24" i="13"/>
  <c r="AN24" i="13" s="1"/>
  <c r="AA24" i="13"/>
  <c r="AB24" i="13" s="1"/>
  <c r="O24" i="13"/>
  <c r="P24" i="13" s="1"/>
  <c r="G51" i="13"/>
  <c r="G50" i="13"/>
  <c r="G53" i="13"/>
  <c r="E17" i="13"/>
  <c r="E18" i="13"/>
  <c r="E19" i="13"/>
  <c r="I42" i="13"/>
  <c r="J42" i="13" s="1"/>
  <c r="H42" i="13"/>
  <c r="J39" i="13"/>
  <c r="J35" i="13"/>
  <c r="J37" i="13"/>
  <c r="J38" i="13"/>
  <c r="J40" i="13"/>
  <c r="J41" i="13"/>
  <c r="J43" i="13"/>
  <c r="J44" i="13"/>
  <c r="J36" i="13"/>
  <c r="Y46" i="13" l="1"/>
  <c r="T61" i="13"/>
  <c r="AB46" i="13"/>
  <c r="AL45" i="13"/>
  <c r="AL11" i="13"/>
  <c r="AL10" i="13" s="1"/>
  <c r="AL60" i="13"/>
  <c r="AO45" i="13"/>
  <c r="AO11" i="13"/>
  <c r="AO10" i="13" s="1"/>
  <c r="AO60" i="13"/>
  <c r="AO59" i="13" s="1"/>
  <c r="AL61" i="13"/>
  <c r="AL59" i="13" s="1"/>
  <c r="AL12" i="13"/>
  <c r="AN11" i="13"/>
  <c r="AM10" i="13"/>
  <c r="AN10" i="13" s="1"/>
  <c r="P47" i="13"/>
  <c r="O61" i="13"/>
  <c r="P61" i="13" s="1"/>
  <c r="AG10" i="13"/>
  <c r="AH10" i="13" s="1"/>
  <c r="AH11" i="13"/>
  <c r="AN61" i="13"/>
  <c r="K45" i="13"/>
  <c r="K11" i="13"/>
  <c r="K60" i="13"/>
  <c r="S47" i="13"/>
  <c r="R61" i="13"/>
  <c r="M11" i="13"/>
  <c r="L10" i="13"/>
  <c r="M10" i="13" s="1"/>
  <c r="T11" i="13"/>
  <c r="T10" i="13" s="1"/>
  <c r="T60" i="13"/>
  <c r="M47" i="13"/>
  <c r="L61" i="13"/>
  <c r="O45" i="13"/>
  <c r="P45" i="13" s="1"/>
  <c r="O60" i="13"/>
  <c r="AE47" i="13"/>
  <c r="AD61" i="13"/>
  <c r="AB47" i="13"/>
  <c r="AA61" i="13"/>
  <c r="AB61" i="13" s="1"/>
  <c r="AM45" i="13"/>
  <c r="AN45" i="13" s="1"/>
  <c r="AM60" i="13"/>
  <c r="AF45" i="13"/>
  <c r="AF11" i="13"/>
  <c r="AF10" i="13" s="1"/>
  <c r="AF60" i="13"/>
  <c r="AF59" i="13" s="1"/>
  <c r="T45" i="13"/>
  <c r="AD10" i="13"/>
  <c r="AE10" i="13" s="1"/>
  <c r="AE11" i="13"/>
  <c r="K12" i="13"/>
  <c r="K61" i="13"/>
  <c r="E61" i="13" s="1"/>
  <c r="Y47" i="13"/>
  <c r="X61" i="13"/>
  <c r="AP10" i="13"/>
  <c r="AQ10" i="13" s="1"/>
  <c r="AQ11" i="13"/>
  <c r="W59" i="13"/>
  <c r="AB11" i="13"/>
  <c r="AA10" i="13"/>
  <c r="AB10" i="13" s="1"/>
  <c r="Q45" i="13"/>
  <c r="Q11" i="13"/>
  <c r="Q10" i="13" s="1"/>
  <c r="Q60" i="13"/>
  <c r="Q59" i="13" s="1"/>
  <c r="AQ47" i="13"/>
  <c r="AP61" i="13"/>
  <c r="X10" i="13"/>
  <c r="Y10" i="13" s="1"/>
  <c r="Y11" i="13"/>
  <c r="T59" i="13"/>
  <c r="U10" i="13"/>
  <c r="V10" i="13" s="1"/>
  <c r="V11" i="13"/>
  <c r="AJ10" i="13"/>
  <c r="AK10" i="13" s="1"/>
  <c r="AK11" i="13"/>
  <c r="Z59" i="13"/>
  <c r="AC45" i="13"/>
  <c r="AC11" i="13"/>
  <c r="AC10" i="13" s="1"/>
  <c r="AC60" i="13"/>
  <c r="AC59" i="13" s="1"/>
  <c r="AK47" i="13"/>
  <c r="AJ61" i="13"/>
  <c r="R10" i="13"/>
  <c r="S10" i="13" s="1"/>
  <c r="S11" i="13"/>
  <c r="AH47" i="13"/>
  <c r="AG61" i="13"/>
  <c r="AI11" i="13"/>
  <c r="AI10" i="13" s="1"/>
  <c r="AI60" i="13"/>
  <c r="AI59" i="13" s="1"/>
  <c r="P11" i="13"/>
  <c r="O10" i="13"/>
  <c r="P10" i="13" s="1"/>
  <c r="Z45" i="13"/>
  <c r="Z11" i="13"/>
  <c r="Z10" i="13" s="1"/>
  <c r="Z60" i="13"/>
  <c r="V47" i="13"/>
  <c r="U61" i="13"/>
  <c r="AG45" i="13"/>
  <c r="AH45" i="13" s="1"/>
  <c r="AH46" i="13"/>
  <c r="U45" i="13"/>
  <c r="V45" i="13" s="1"/>
  <c r="V46" i="13"/>
  <c r="AD45" i="13"/>
  <c r="AE45" i="13" s="1"/>
  <c r="AE46" i="13"/>
  <c r="R45" i="13"/>
  <c r="S45" i="13" s="1"/>
  <c r="S46" i="13"/>
  <c r="AA45" i="13"/>
  <c r="AB45" i="13" s="1"/>
  <c r="P46" i="13"/>
  <c r="AK46" i="13"/>
  <c r="AJ45" i="13"/>
  <c r="AK45" i="13" s="1"/>
  <c r="AP45" i="13"/>
  <c r="AQ45" i="13" s="1"/>
  <c r="AQ46" i="13"/>
  <c r="M46" i="13"/>
  <c r="L45" i="13"/>
  <c r="M45" i="13" s="1"/>
  <c r="G56" i="13"/>
  <c r="G49" i="13"/>
  <c r="G52" i="13"/>
  <c r="G57" i="13"/>
  <c r="H33" i="13"/>
  <c r="I33" i="13"/>
  <c r="J33" i="13" s="1"/>
  <c r="E36" i="13"/>
  <c r="E35" i="13"/>
  <c r="E34" i="13"/>
  <c r="J34" i="13"/>
  <c r="J27" i="13"/>
  <c r="J28" i="13"/>
  <c r="J29" i="13"/>
  <c r="E28" i="13"/>
  <c r="F28" i="13"/>
  <c r="G28" i="13" s="1"/>
  <c r="E29" i="13"/>
  <c r="F29" i="13"/>
  <c r="G29" i="13" s="1"/>
  <c r="E31" i="13"/>
  <c r="F31" i="13"/>
  <c r="E32" i="13"/>
  <c r="F32" i="13"/>
  <c r="G32" i="13" s="1"/>
  <c r="F36" i="13"/>
  <c r="G36" i="13" s="1"/>
  <c r="E37" i="13"/>
  <c r="F37" i="13"/>
  <c r="G37" i="13" s="1"/>
  <c r="E38" i="13"/>
  <c r="F38" i="13"/>
  <c r="G38" i="13" s="1"/>
  <c r="E39" i="13"/>
  <c r="E40" i="13"/>
  <c r="E41" i="13"/>
  <c r="E42" i="13"/>
  <c r="F42" i="13"/>
  <c r="E43" i="13"/>
  <c r="F43" i="13"/>
  <c r="G43" i="13" s="1"/>
  <c r="E44" i="13"/>
  <c r="F44" i="13"/>
  <c r="AK61" i="13" l="1"/>
  <c r="AJ59" i="13"/>
  <c r="AK59" i="13" s="1"/>
  <c r="S61" i="13"/>
  <c r="R59" i="13"/>
  <c r="S59" i="13" s="1"/>
  <c r="U59" i="13"/>
  <c r="V59" i="13" s="1"/>
  <c r="V61" i="13"/>
  <c r="AQ61" i="13"/>
  <c r="AP59" i="13"/>
  <c r="AQ59" i="13" s="1"/>
  <c r="AN60" i="13"/>
  <c r="AM59" i="13"/>
  <c r="AN59" i="13" s="1"/>
  <c r="L59" i="13"/>
  <c r="M59" i="13" s="1"/>
  <c r="M61" i="13"/>
  <c r="K59" i="13"/>
  <c r="E60" i="13"/>
  <c r="AE61" i="13"/>
  <c r="AD59" i="13"/>
  <c r="AE59" i="13" s="1"/>
  <c r="AG59" i="13"/>
  <c r="AH59" i="13" s="1"/>
  <c r="AH61" i="13"/>
  <c r="X59" i="13"/>
  <c r="Y59" i="13" s="1"/>
  <c r="Y61" i="13"/>
  <c r="O59" i="13"/>
  <c r="P59" i="13" s="1"/>
  <c r="P60" i="13"/>
  <c r="AA59" i="13"/>
  <c r="AB59" i="13" s="1"/>
  <c r="E11" i="13"/>
  <c r="K10" i="13"/>
  <c r="G65" i="13"/>
  <c r="G55" i="13"/>
  <c r="G44" i="13"/>
  <c r="G42" i="13"/>
  <c r="AL15" i="13"/>
  <c r="AL22" i="13"/>
  <c r="AF15" i="13"/>
  <c r="AF22" i="13"/>
  <c r="Z15" i="13"/>
  <c r="Z22" i="13"/>
  <c r="T15" i="13"/>
  <c r="T22" i="13"/>
  <c r="N15" i="13"/>
  <c r="N22" i="13"/>
  <c r="AO14" i="13"/>
  <c r="AO21" i="13"/>
  <c r="AI21" i="13"/>
  <c r="AI14" i="13"/>
  <c r="AC14" i="13"/>
  <c r="AC21" i="13"/>
  <c r="W14" i="13"/>
  <c r="W21" i="13"/>
  <c r="Q14" i="13"/>
  <c r="Q21" i="13"/>
  <c r="K21" i="13"/>
  <c r="K14" i="13"/>
  <c r="H14" i="13"/>
  <c r="H22" i="13"/>
  <c r="H15" i="13"/>
  <c r="H12" i="13"/>
  <c r="E12" i="13" s="1"/>
  <c r="AO22" i="13"/>
  <c r="AO15" i="13"/>
  <c r="AO13" i="13" s="1"/>
  <c r="AI15" i="13"/>
  <c r="AI22" i="13"/>
  <c r="AC15" i="13"/>
  <c r="AC22" i="13"/>
  <c r="W22" i="13"/>
  <c r="W15" i="13"/>
  <c r="Q22" i="13"/>
  <c r="Q15" i="13"/>
  <c r="K15" i="13"/>
  <c r="K22" i="13"/>
  <c r="AL14" i="13"/>
  <c r="AL21" i="13"/>
  <c r="AF21" i="13"/>
  <c r="AF14" i="13"/>
  <c r="Z21" i="13"/>
  <c r="Z14" i="13"/>
  <c r="T21" i="13"/>
  <c r="T14" i="13"/>
  <c r="N14" i="13"/>
  <c r="N21" i="13"/>
  <c r="AN21" i="13"/>
  <c r="AB21" i="13"/>
  <c r="Y21" i="13"/>
  <c r="M21" i="13"/>
  <c r="H45" i="13"/>
  <c r="F27" i="13"/>
  <c r="G27" i="13" s="1"/>
  <c r="E30" i="13"/>
  <c r="F30" i="13"/>
  <c r="G30" i="13" s="1"/>
  <c r="G31" i="13"/>
  <c r="E25" i="13"/>
  <c r="E27" i="13"/>
  <c r="E26" i="13"/>
  <c r="E10" i="13" l="1"/>
  <c r="AF20" i="13"/>
  <c r="Q13" i="13"/>
  <c r="N13" i="13"/>
  <c r="AF13" i="13"/>
  <c r="T20" i="13"/>
  <c r="AL13" i="13"/>
  <c r="AJ21" i="13"/>
  <c r="AJ14" i="13"/>
  <c r="AB22" i="13"/>
  <c r="AA22" i="13"/>
  <c r="AA15" i="13"/>
  <c r="AB15" i="13" s="1"/>
  <c r="U14" i="13"/>
  <c r="U21" i="13"/>
  <c r="M22" i="13"/>
  <c r="L22" i="13"/>
  <c r="L15" i="13"/>
  <c r="M15" i="13" s="1"/>
  <c r="Y22" i="13"/>
  <c r="X15" i="13"/>
  <c r="Y15" i="13" s="1"/>
  <c r="X22" i="13"/>
  <c r="AK22" i="13"/>
  <c r="AJ15" i="13"/>
  <c r="AK15" i="13" s="1"/>
  <c r="AJ22" i="13"/>
  <c r="AA21" i="13"/>
  <c r="AA14" i="13"/>
  <c r="T13" i="13"/>
  <c r="H20" i="13"/>
  <c r="K20" i="13"/>
  <c r="AC20" i="13"/>
  <c r="AI20" i="13"/>
  <c r="P22" i="13"/>
  <c r="O22" i="13"/>
  <c r="O15" i="13"/>
  <c r="P15" i="13" s="1"/>
  <c r="R14" i="13"/>
  <c r="R21" i="13"/>
  <c r="AG14" i="13"/>
  <c r="AG21" i="13"/>
  <c r="S22" i="13"/>
  <c r="R22" i="13"/>
  <c r="R20" i="13" s="1"/>
  <c r="R15" i="13"/>
  <c r="S15" i="13" s="1"/>
  <c r="AE22" i="13"/>
  <c r="AD15" i="13"/>
  <c r="AE15" i="13" s="1"/>
  <c r="AD22" i="13"/>
  <c r="AQ22" i="13"/>
  <c r="AP22" i="13"/>
  <c r="AP15" i="13"/>
  <c r="AQ15" i="13" s="1"/>
  <c r="AM14" i="13"/>
  <c r="AM21" i="13"/>
  <c r="AC13" i="13"/>
  <c r="H13" i="13"/>
  <c r="Q20" i="13"/>
  <c r="W20" i="13"/>
  <c r="N20" i="13"/>
  <c r="AL20" i="13"/>
  <c r="AN22" i="13"/>
  <c r="AM22" i="13"/>
  <c r="AM15" i="13"/>
  <c r="AN15" i="13" s="1"/>
  <c r="X14" i="13"/>
  <c r="X21" i="13"/>
  <c r="H10" i="13"/>
  <c r="AD21" i="13"/>
  <c r="AD14" i="13"/>
  <c r="AP14" i="13"/>
  <c r="AP21" i="13"/>
  <c r="V22" i="13"/>
  <c r="U22" i="13"/>
  <c r="U15" i="13"/>
  <c r="V15" i="13" s="1"/>
  <c r="AH22" i="13"/>
  <c r="AG15" i="13"/>
  <c r="AG22" i="13"/>
  <c r="L21" i="13"/>
  <c r="L14" i="13"/>
  <c r="Z13" i="13"/>
  <c r="P21" i="13"/>
  <c r="O14" i="13"/>
  <c r="O21" i="13"/>
  <c r="K13" i="13"/>
  <c r="W13" i="13"/>
  <c r="AI13" i="13"/>
  <c r="AO20" i="13"/>
  <c r="Z20" i="13"/>
  <c r="AN20" i="13"/>
  <c r="P20" i="13"/>
  <c r="Y20" i="13"/>
  <c r="AK20" i="13"/>
  <c r="AK21" i="13"/>
  <c r="V21" i="13"/>
  <c r="V20" i="13"/>
  <c r="AB20" i="13"/>
  <c r="AH21" i="13"/>
  <c r="AH20" i="13"/>
  <c r="S21" i="13"/>
  <c r="S20" i="13"/>
  <c r="AE21" i="13"/>
  <c r="AE20" i="13"/>
  <c r="AQ21" i="13"/>
  <c r="AQ20" i="13"/>
  <c r="M20" i="13"/>
  <c r="E24" i="13"/>
  <c r="AH15" i="13" l="1"/>
  <c r="AG13" i="13"/>
  <c r="AM20" i="13"/>
  <c r="O20" i="13"/>
  <c r="AE14" i="13"/>
  <c r="AD13" i="13"/>
  <c r="AE13" i="13" s="1"/>
  <c r="X20" i="13"/>
  <c r="AD20" i="13"/>
  <c r="V14" i="13"/>
  <c r="U13" i="13"/>
  <c r="V13" i="13" s="1"/>
  <c r="X13" i="13"/>
  <c r="Y13" i="13" s="1"/>
  <c r="Y14" i="13"/>
  <c r="L13" i="13"/>
  <c r="M13" i="13" s="1"/>
  <c r="M14" i="13"/>
  <c r="AN14" i="13"/>
  <c r="AM13" i="13"/>
  <c r="AN13" i="13" s="1"/>
  <c r="AP20" i="13"/>
  <c r="AG20" i="13"/>
  <c r="AB14" i="13"/>
  <c r="AA13" i="13"/>
  <c r="AB13" i="13" s="1"/>
  <c r="AJ13" i="13"/>
  <c r="AK13" i="13" s="1"/>
  <c r="AK14" i="13"/>
  <c r="S14" i="13"/>
  <c r="R13" i="13"/>
  <c r="S13" i="13" s="1"/>
  <c r="O13" i="13"/>
  <c r="P13" i="13" s="1"/>
  <c r="P14" i="13"/>
  <c r="L20" i="13"/>
  <c r="AQ14" i="13"/>
  <c r="AP13" i="13"/>
  <c r="AQ13" i="13" s="1"/>
  <c r="AH14" i="13"/>
  <c r="AH13" i="13"/>
  <c r="AA20" i="13"/>
  <c r="U20" i="13"/>
  <c r="AJ20" i="13"/>
  <c r="I47" i="13"/>
  <c r="I61" i="13" s="1"/>
  <c r="I46" i="13"/>
  <c r="I60" i="13" s="1"/>
  <c r="F60" i="13" l="1"/>
  <c r="G60" i="13" s="1"/>
  <c r="J60" i="13"/>
  <c r="J61" i="13"/>
  <c r="I59" i="13"/>
  <c r="F61" i="13"/>
  <c r="G61" i="13" s="1"/>
  <c r="I45" i="13"/>
  <c r="I21" i="13"/>
  <c r="I14" i="13"/>
  <c r="I15" i="13"/>
  <c r="I22" i="13"/>
  <c r="J26" i="13"/>
  <c r="F26" i="13"/>
  <c r="G26" i="13" s="1"/>
  <c r="J25" i="13"/>
  <c r="F25" i="13"/>
  <c r="G25" i="13" s="1"/>
  <c r="J59" i="13" l="1"/>
  <c r="F59" i="13"/>
  <c r="J15" i="13"/>
  <c r="J14" i="13"/>
  <c r="I13" i="13"/>
  <c r="I20" i="13"/>
  <c r="J24" i="13"/>
  <c r="F24" i="13"/>
  <c r="G24" i="13" s="1"/>
  <c r="G59" i="13" l="1"/>
  <c r="F68" i="13"/>
  <c r="J13" i="13"/>
  <c r="G19" i="13" l="1"/>
  <c r="G18" i="13" l="1"/>
  <c r="F17" i="13"/>
  <c r="G17" i="13" s="1"/>
  <c r="E33" i="13" l="1"/>
  <c r="I12" i="13" l="1"/>
  <c r="F12" i="13" s="1"/>
  <c r="I11" i="13"/>
  <c r="F11" i="13" s="1"/>
  <c r="F10" i="13" l="1"/>
  <c r="I10" i="13"/>
  <c r="G11" i="13"/>
  <c r="J11" i="13"/>
  <c r="G12" i="13"/>
  <c r="J12" i="13"/>
  <c r="G10" i="13" l="1"/>
  <c r="J10" i="13"/>
  <c r="F41" i="13" l="1"/>
  <c r="G41" i="13" s="1"/>
  <c r="F40" i="13"/>
  <c r="G40" i="13" s="1"/>
  <c r="F39" i="13"/>
  <c r="G39" i="13" s="1"/>
  <c r="F35" i="13" l="1"/>
  <c r="G35" i="13" s="1"/>
  <c r="F34" i="13"/>
  <c r="G34" i="13" s="1"/>
  <c r="F33" i="13"/>
  <c r="G33" i="13" s="1"/>
  <c r="J46" i="13"/>
  <c r="J21" i="13" s="1"/>
  <c r="J47" i="13"/>
  <c r="J22" i="13" s="1"/>
  <c r="F45" i="13" l="1"/>
  <c r="J45" i="13"/>
  <c r="J20" i="13" s="1"/>
  <c r="F46" i="13"/>
  <c r="E45" i="13"/>
  <c r="E46" i="13"/>
  <c r="E47" i="13"/>
  <c r="F47" i="13"/>
  <c r="F15" i="13" s="1"/>
  <c r="E14" i="13" l="1"/>
  <c r="E21" i="13"/>
  <c r="G46" i="13"/>
  <c r="F14" i="13"/>
  <c r="G14" i="13" s="1"/>
  <c r="F21" i="13"/>
  <c r="G21" i="13" s="1"/>
  <c r="E22" i="13"/>
  <c r="E20" i="13" s="1"/>
  <c r="E15" i="13"/>
  <c r="F22" i="13"/>
  <c r="G47" i="13"/>
  <c r="G45" i="13"/>
  <c r="E59" i="13"/>
  <c r="E68" i="13" s="1"/>
  <c r="G68" i="13" s="1"/>
  <c r="E13" i="13" l="1"/>
  <c r="F20" i="13"/>
  <c r="G20" i="13" s="1"/>
  <c r="G22" i="13"/>
  <c r="F13" i="13"/>
  <c r="G15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13" i="13" l="1"/>
  <c r="C5" i="8"/>
  <c r="D5" i="8" s="1"/>
  <c r="C11" i="8"/>
  <c r="D11" i="8" s="1"/>
  <c r="C8" i="8"/>
  <c r="D8" i="8" s="1"/>
  <c r="C14" i="8"/>
  <c r="D14" i="8" s="1"/>
  <c r="C19" i="8"/>
  <c r="D19" i="8" s="1"/>
  <c r="C24" i="8" l="1"/>
  <c r="D24" i="8"/>
</calcChain>
</file>

<file path=xl/sharedStrings.xml><?xml version="1.0" encoding="utf-8"?>
<sst xmlns="http://schemas.openxmlformats.org/spreadsheetml/2006/main" count="1115" uniqueCount="333">
  <si>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</si>
  <si>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</si>
  <si>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</si>
  <si>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</si>
  <si>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</si>
  <si>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</si>
  <si>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</si>
  <si>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</si>
  <si>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</si>
  <si>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</si>
  <si>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</si>
  <si>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</si>
  <si>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</si>
  <si>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</si>
  <si>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</si>
  <si>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</si>
  <si>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</si>
  <si>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</si>
  <si>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</si>
  <si>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</si>
  <si>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</si>
  <si>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</si>
  <si>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</si>
  <si>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</si>
  <si>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</si>
  <si>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</si>
  <si>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</si>
  <si>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</si>
  <si>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</si>
  <si>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</si>
  <si>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</si>
  <si>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</si>
  <si>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</si>
  <si>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</si>
  <si>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</si>
  <si>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</si>
  <si>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</si>
  <si>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</si>
  <si>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</si>
  <si>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</si>
  <si>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</si>
  <si>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</si>
  <si>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</si>
  <si>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</si>
  <si>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</si>
  <si>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</si>
  <si>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</si>
  <si>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</si>
  <si>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</si>
  <si>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</si>
  <si>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</si>
  <si>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</si>
  <si>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</si>
  <si>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</si>
  <si>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</si>
  <si>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</si>
  <si>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</si>
  <si>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</si>
  <si>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</si>
  <si>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</si>
  <si>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</si>
  <si>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</si>
  <si>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</si>
  <si>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</si>
  <si>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</si>
  <si>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</si>
  <si>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</si>
  <si>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</si>
  <si>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</si>
  <si>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</si>
  <si>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</si>
  <si>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</si>
  <si>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</si>
  <si>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</si>
  <si>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</si>
  <si>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</si>
  <si>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</si>
  <si>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</si>
  <si>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</si>
  <si>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</si>
  <si>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</si>
  <si>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</si>
  <si>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</si>
  <si>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</si>
  <si>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</si>
  <si>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</si>
  <si>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</si>
  <si>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</si>
  <si>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</si>
  <si>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</si>
  <si>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</si>
  <si>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</si>
  <si>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</si>
  <si>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</si>
  <si>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</si>
  <si>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</si>
  <si>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</si>
  <si>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</si>
  <si>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</si>
  <si>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</si>
  <si>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</si>
  <si>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</si>
  <si>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</si>
  <si>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</si>
  <si>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</si>
  <si>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</si>
  <si>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</si>
  <si>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</si>
  <si>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</si>
  <si>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</si>
  <si>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</si>
  <si>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</si>
  <si>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</si>
  <si>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</si>
  <si>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</si>
  <si>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</si>
  <si>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</si>
  <si>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</si>
  <si>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</si>
  <si>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</si>
  <si>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</si>
  <si>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</si>
  <si>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</si>
  <si>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</si>
  <si>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</si>
  <si>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</si>
  <si>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</si>
  <si>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</si>
  <si>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</si>
  <si>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</si>
  <si>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</si>
  <si>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</si>
  <si>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</si>
  <si>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</si>
  <si>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</si>
  <si>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</si>
  <si>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</si>
  <si>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</si>
  <si>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</si>
  <si>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</si>
  <si>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</si>
  <si>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</si>
  <si>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</si>
  <si>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</si>
  <si>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</si>
  <si>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</si>
  <si>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</si>
  <si>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</si>
  <si>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</si>
  <si>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</si>
  <si>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</si>
  <si>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</si>
  <si>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</si>
  <si>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</si>
  <si>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</si>
  <si>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</si>
  <si>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</si>
  <si>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</si>
  <si>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</si>
  <si>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</si>
  <si>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</si>
  <si>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</si>
  <si>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</si>
  <si>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</si>
  <si>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</si>
  <si>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</si>
  <si>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</si>
  <si>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</si>
  <si>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</si>
  <si>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</si>
  <si>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</si>
  <si>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</si>
  <si>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</si>
  <si>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</si>
  <si>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</si>
  <si>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</si>
  <si>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</si>
  <si>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</si>
  <si>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</si>
  <si>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</si>
  <si>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</si>
  <si>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</si>
  <si>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</si>
  <si>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</si>
  <si>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</si>
  <si>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</si>
  <si>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</si>
  <si>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</si>
  <si>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</si>
  <si>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</si>
  <si>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</si>
  <si>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</si>
  <si>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</si>
  <si>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</si>
  <si>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</si>
  <si>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</si>
  <si>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</si>
  <si>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</si>
  <si>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</si>
  <si>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</si>
  <si>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</si>
  <si>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</si>
  <si>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</si>
  <si>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</si>
  <si>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</si>
  <si>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</si>
  <si>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</si>
  <si>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</si>
  <si>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</si>
  <si>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</si>
  <si>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</si>
  <si>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</si>
  <si>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</si>
  <si>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</si>
  <si>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</si>
  <si>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</si>
  <si>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</si>
  <si>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</si>
  <si>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</si>
  <si>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</si>
  <si>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</si>
  <si>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</si>
  <si>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</si>
  <si>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</si>
  <si>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</si>
  <si>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</si>
  <si>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</si>
  <si>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</si>
  <si>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</si>
  <si>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</si>
  <si>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1.2.1.</t>
  </si>
  <si>
    <t>______________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</si>
  <si>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</si>
  <si>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</si>
  <si>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</si>
  <si>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</si>
  <si>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</si>
  <si>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</si>
  <si>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</si>
  <si>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</si>
  <si>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</si>
  <si>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</si>
  <si>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</si>
  <si>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</si>
  <si>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</si>
  <si>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</si>
  <si>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</si>
  <si>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</si>
  <si>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</si>
  <si>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</si>
  <si>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</si>
  <si>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</si>
  <si>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</si>
  <si>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</si>
  <si>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</si>
  <si>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</si>
  <si>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</si>
  <si>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</si>
  <si>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</si>
  <si>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</si>
  <si>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</si>
  <si>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</si>
  <si>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</si>
  <si>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</si>
  <si>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</si>
  <si>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</si>
  <si>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</si>
  <si>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</si>
  <si>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</si>
  <si>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</si>
  <si>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1.1.1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</si>
  <si>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</si>
  <si>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</si>
  <si>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</si>
  <si>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</si>
  <si>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</si>
  <si>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</si>
  <si>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</si>
  <si>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</si>
  <si>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I квартал</t>
  </si>
  <si>
    <t>II квартал</t>
  </si>
  <si>
    <t>III квартал</t>
  </si>
  <si>
    <t>IV квартал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</si>
  <si>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</si>
  <si>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</si>
  <si>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Целевые показатели муниципальной программы «Развитие гражданского общества Нижневартовского района"</t>
  </si>
  <si>
    <t>1.1.2</t>
  </si>
  <si>
    <t>Наименование структурного элемента муниципальной программы</t>
  </si>
  <si>
    <t>процессная часть</t>
  </si>
  <si>
    <t xml:space="preserve">"Развитие гражданского общества Нижневартовского района" </t>
  </si>
  <si>
    <t>прочие расходы</t>
  </si>
  <si>
    <t>фактически
исполнено</t>
  </si>
  <si>
    <t xml:space="preserve">"Развитие гражданского общества Нижневартовского района" (постановление администрации района от 06.12.2023 №1301)   </t>
  </si>
  <si>
    <t xml:space="preserve">Комплекс процессных мероприятий «Поддержка социально ориентированных некоммерческих организаций» </t>
  </si>
  <si>
    <t xml:space="preserve">Мероприятие (результат) «Предоставлена субсидия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порядком» </t>
  </si>
  <si>
    <t>Мероприятие (результат) «Предоставлена информационно-методическая помощь социально-ориентированным некоммерческим организациям и инициативным гражданам для участия в конкурсах с целью получения поддержки деятельности в области обращения с животными»</t>
  </si>
  <si>
    <t>Комплекс процессных мероприятий «Обеспечение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ситуации»</t>
  </si>
  <si>
    <t xml:space="preserve">Мероприятие (результат) «Проведены мероприятия, направленные на популяризацию среди жителей Нижневартовского района территориального общественного самоуправления и иных форм непосредственного осуществления населением местного самоуправления» </t>
  </si>
  <si>
    <t>Комплекс процессных мероприятий «Реализация комплекса мер по повышению правовой культуры граждан в период проведения выборных кампаний»</t>
  </si>
  <si>
    <t xml:space="preserve">Комплекс процессных мероприятий «Поддержка деятельности ресурсных центров социально ориентированных некоммерческих организаций» </t>
  </si>
  <si>
    <t>Комплекс процессных  мероприятий «Организация выпуска периодического печатного издания ‒ газеты «Новости Приобья»</t>
  </si>
  <si>
    <t>Подпрограмма 2 «Поддержка средств массовой информации»</t>
  </si>
  <si>
    <t xml:space="preserve">Комплекс процессных  мероприятий «Организация функционирования телевещания» </t>
  </si>
  <si>
    <t>Итого по подпрограмме 1</t>
  </si>
  <si>
    <t>местный бюдет</t>
  </si>
  <si>
    <t>муниципальное казенное учреждение «Редакция районной газеты «Новости Приобья»</t>
  </si>
  <si>
    <t xml:space="preserve">Соисполнитель 2: Муниципальное казенное учреждение «Редакция районной газеты «Новости Приобья»
</t>
  </si>
  <si>
    <t xml:space="preserve">Соисполнитель 1: Муниципальное бюджетное учреждение «Телевидение Нижневартовского района»
</t>
  </si>
  <si>
    <t>муниципальное бюджетное учреждение «Телевидение Нижневартовского района»</t>
  </si>
  <si>
    <t>Х</t>
  </si>
  <si>
    <t xml:space="preserve"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единиц </t>
  </si>
  <si>
    <t>Количество социально ориентированных некоммерческих организаций, осуществляющих свою деятельность на территории района, единиц</t>
  </si>
  <si>
    <t>Уровень удовлетворенности населения качеством выполняемых работ по обеспечению жителей района информационным обслуживанием, %</t>
  </si>
  <si>
    <t>1.1</t>
  </si>
  <si>
    <t>1.2</t>
  </si>
  <si>
    <t>1.3</t>
  </si>
  <si>
    <t>2.1</t>
  </si>
  <si>
    <t xml:space="preserve"> реализации в течении 2024 года муниципальной программы </t>
  </si>
  <si>
    <t>Значение показателя                 на 2024 год</t>
  </si>
  <si>
    <t>Подпрограмма 1 «Поддержка социально  ориентированных некоммерческих организаций»</t>
  </si>
  <si>
    <r>
      <rPr>
        <i/>
        <sz val="16"/>
        <rFont val="Times New Roman"/>
        <family val="1"/>
        <charset val="204"/>
      </rPr>
      <t xml:space="preserve">Исполнитель: </t>
    </r>
    <r>
      <rPr>
        <sz val="16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Ведущий специалист отдела взаимодействия с некоммерческими организациями, отдельными категориями граждан, поддержки гражданских инициатив управления по молодежной политике и поддержке гражданских инициатив
</t>
    </r>
  </si>
  <si>
    <t>план
на 2024 год</t>
  </si>
  <si>
    <t>М.А. Самородова</t>
  </si>
  <si>
    <t>Исполнитель: Самородова М.А.</t>
  </si>
  <si>
    <t>Количество форм непосредственного осуществления населением местного самоуправления и участия населения в осуществлении местного самоуправления в муниципальном образовании Нижневартовский район и случаев их применения, единиц</t>
  </si>
  <si>
    <t>Т.В. Шакун</t>
  </si>
  <si>
    <r>
      <t xml:space="preserve">               Специалист  Департамента финансов  </t>
    </r>
    <r>
      <rPr>
        <u/>
        <sz val="16"/>
        <rFont val="Times New Roman"/>
        <family val="1"/>
        <charset val="204"/>
      </rPr>
      <t xml:space="preserve">___________________  А.В. Пирогова       </t>
    </r>
  </si>
  <si>
    <r>
      <rPr>
        <i/>
        <sz val="16"/>
        <rFont val="Times New Roman"/>
        <family val="1"/>
        <charset val="204"/>
      </rPr>
      <t xml:space="preserve">Руководитель: </t>
    </r>
    <r>
      <rPr>
        <sz val="16"/>
        <rFont val="Times New Roman"/>
        <family val="1"/>
        <charset val="204"/>
      </rPr>
      <t>Заместитель главы района по социальным вопросам</t>
    </r>
  </si>
  <si>
    <t xml:space="preserve">управление по молодежной политике и поддержке гражданских инициатив администр ации района </t>
  </si>
  <si>
    <t xml:space="preserve">Ответственный исполнитель: управление по молодежно й политике и поддержке гражданских инициатив администр ации района 
</t>
  </si>
  <si>
    <t>Руководитель:   заместитель главы района по социальным вопросам                                                                                                                              _____________________</t>
  </si>
  <si>
    <t>Заместитель главы района по социальным вопросам</t>
  </si>
  <si>
    <t>_______________________Т.В. Шакун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</si>
</sst>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#,##0.0\ _₽"/>
    <numFmt numFmtId="171" formatCode="#,##0.0\ _₽;\-#,##0.0\ _₽"/>
  </numFmts>
  <fonts count="4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name val="Calibri"/>
      <family val="2"/>
      <charset val="204"/>
    </font>
    <font>
      <sz val="16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9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center"/>
    </xf>
    <xf numFmtId="0" fontId="21" fillId="0" borderId="0" xfId="0" applyFont="1"/>
    <xf numFmtId="0" fontId="3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top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33" fillId="0" borderId="0" xfId="0" applyFont="1" applyAlignment="1">
      <alignment vertical="center"/>
    </xf>
    <xf numFmtId="0" fontId="3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35" fillId="0" borderId="0" xfId="0" applyFont="1" applyBorder="1" applyAlignment="1">
      <alignment horizontal="left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top"/>
    </xf>
    <xf numFmtId="0" fontId="36" fillId="0" borderId="0" xfId="0" applyFont="1"/>
    <xf numFmtId="166" fontId="20" fillId="0" borderId="1" xfId="3" applyNumberFormat="1" applyFont="1" applyBorder="1" applyAlignment="1">
      <alignment horizontal="center" vertical="top" wrapText="1"/>
    </xf>
    <xf numFmtId="166" fontId="20" fillId="4" borderId="1" xfId="3" applyNumberFormat="1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2" fillId="0" borderId="0" xfId="0" applyNumberFormat="1" applyFont="1" applyFill="1" applyAlignment="1" applyProtection="1">
      <alignment horizontal="left" vertical="center" indent="2"/>
    </xf>
    <xf numFmtId="0" fontId="33" fillId="0" borderId="0" xfId="0" applyFont="1"/>
    <xf numFmtId="0" fontId="22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vertical="top"/>
    </xf>
    <xf numFmtId="0" fontId="33" fillId="0" borderId="1" xfId="0" applyFont="1" applyFill="1" applyBorder="1" applyAlignment="1">
      <alignment horizontal="justify" vertical="top" wrapText="1"/>
    </xf>
    <xf numFmtId="0" fontId="19" fillId="0" borderId="0" xfId="0" applyFont="1" applyFill="1" applyAlignment="1">
      <alignment vertical="top"/>
    </xf>
    <xf numFmtId="0" fontId="33" fillId="0" borderId="1" xfId="0" applyFont="1" applyBorder="1" applyAlignment="1">
      <alignment horizontal="justify" vertical="top" wrapText="1"/>
    </xf>
    <xf numFmtId="0" fontId="7" fillId="0" borderId="0" xfId="0" applyFont="1" applyAlignment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7" fillId="5" borderId="0" xfId="0" applyFont="1" applyFill="1" applyAlignment="1">
      <alignment vertical="top"/>
    </xf>
    <xf numFmtId="0" fontId="35" fillId="5" borderId="0" xfId="0" applyFont="1" applyFill="1" applyBorder="1" applyAlignment="1">
      <alignment horizontal="justify" vertical="top" wrapText="1"/>
    </xf>
    <xf numFmtId="0" fontId="19" fillId="5" borderId="0" xfId="0" applyFont="1" applyFill="1" applyBorder="1" applyAlignment="1" applyProtection="1">
      <alignment horizontal="left" vertical="top"/>
    </xf>
    <xf numFmtId="0" fontId="0" fillId="5" borderId="0" xfId="0" applyFill="1" applyAlignment="1">
      <alignment vertical="top"/>
    </xf>
    <xf numFmtId="2" fontId="22" fillId="0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165" fontId="22" fillId="0" borderId="1" xfId="3" applyNumberFormat="1" applyFont="1" applyFill="1" applyBorder="1" applyAlignment="1" applyProtection="1">
      <alignment horizontal="right" vertical="top" wrapText="1"/>
    </xf>
    <xf numFmtId="0" fontId="22" fillId="0" borderId="1" xfId="3" applyNumberFormat="1" applyFont="1" applyFill="1" applyBorder="1" applyAlignment="1" applyProtection="1">
      <alignment horizontal="right" vertical="top" wrapText="1"/>
    </xf>
    <xf numFmtId="3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/>
    <xf numFmtId="0" fontId="20" fillId="0" borderId="0" xfId="0" applyFont="1" applyFill="1"/>
    <xf numFmtId="0" fontId="7" fillId="0" borderId="0" xfId="0" applyFont="1" applyFill="1"/>
    <xf numFmtId="0" fontId="27" fillId="0" borderId="0" xfId="0" applyFont="1" applyFill="1" applyAlignment="1">
      <alignment horizontal="left" vertical="top"/>
    </xf>
    <xf numFmtId="0" fontId="27" fillId="0" borderId="0" xfId="0" applyFont="1" applyFill="1" applyAlignment="1"/>
    <xf numFmtId="0" fontId="27" fillId="0" borderId="0" xfId="0" applyFont="1" applyFill="1" applyBorder="1"/>
    <xf numFmtId="0" fontId="27" fillId="0" borderId="0" xfId="0" applyFont="1" applyFill="1" applyAlignment="1">
      <alignment vertical="top"/>
    </xf>
    <xf numFmtId="165" fontId="27" fillId="0" borderId="0" xfId="0" applyNumberFormat="1" applyFont="1" applyFill="1" applyBorder="1" applyAlignment="1" applyProtection="1">
      <alignment horizontal="justify" vertical="top" wrapText="1"/>
    </xf>
    <xf numFmtId="0" fontId="27" fillId="0" borderId="0" xfId="0" applyFont="1" applyFill="1" applyBorder="1" applyAlignment="1" applyProtection="1">
      <alignment vertical="top" wrapText="1"/>
    </xf>
    <xf numFmtId="0" fontId="27" fillId="0" borderId="0" xfId="0" applyFont="1" applyFill="1" applyAlignment="1">
      <alignment vertical="top" wrapText="1"/>
    </xf>
    <xf numFmtId="165" fontId="27" fillId="0" borderId="0" xfId="0" applyNumberFormat="1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left" vertical="center" indent="2"/>
    </xf>
    <xf numFmtId="0" fontId="27" fillId="0" borderId="0" xfId="0" applyFont="1" applyFill="1" applyBorder="1" applyAlignment="1" applyProtection="1">
      <alignment horizontal="left" vertical="center" indent="1"/>
    </xf>
    <xf numFmtId="165" fontId="20" fillId="0" borderId="0" xfId="3" applyNumberFormat="1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vertical="center" indent="1"/>
    </xf>
    <xf numFmtId="168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 indent="1"/>
    </xf>
    <xf numFmtId="0" fontId="27" fillId="0" borderId="0" xfId="0" applyFont="1" applyFill="1" applyBorder="1" applyAlignment="1" applyProtection="1">
      <alignment horizontal="justify" vertical="top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left" vertical="top" wrapText="1" indent="2"/>
    </xf>
    <xf numFmtId="0" fontId="27" fillId="0" borderId="0" xfId="0" applyFont="1" applyFill="1" applyBorder="1" applyAlignment="1" applyProtection="1">
      <alignment horizontal="left" vertical="top" wrapText="1" indent="1"/>
    </xf>
    <xf numFmtId="0" fontId="20" fillId="0" borderId="0" xfId="0" applyFont="1" applyFill="1" applyBorder="1" applyAlignment="1" applyProtection="1">
      <alignment horizontal="justify" vertical="top" wrapText="1"/>
    </xf>
    <xf numFmtId="170" fontId="20" fillId="0" borderId="1" xfId="2" applyNumberFormat="1" applyFont="1" applyFill="1" applyBorder="1" applyAlignment="1" applyProtection="1">
      <alignment horizontal="right" vertical="center" wrapText="1"/>
    </xf>
    <xf numFmtId="170" fontId="20" fillId="5" borderId="1" xfId="3" applyNumberFormat="1" applyFont="1" applyFill="1" applyBorder="1" applyAlignment="1" applyProtection="1">
      <alignment horizontal="right" vertical="center" wrapText="1"/>
    </xf>
    <xf numFmtId="170" fontId="20" fillId="0" borderId="1" xfId="3" applyNumberFormat="1" applyFont="1" applyFill="1" applyBorder="1" applyAlignment="1" applyProtection="1">
      <alignment horizontal="right" vertical="center" wrapText="1"/>
    </xf>
    <xf numFmtId="170" fontId="20" fillId="0" borderId="1" xfId="3" applyNumberFormat="1" applyFont="1" applyFill="1" applyBorder="1" applyAlignment="1" applyProtection="1">
      <alignment horizontal="right" vertical="center" wrapText="1" indent="1"/>
    </xf>
    <xf numFmtId="170" fontId="20" fillId="0" borderId="1" xfId="3" applyNumberFormat="1" applyFont="1" applyFill="1" applyBorder="1" applyAlignment="1" applyProtection="1">
      <alignment horizontal="right" vertical="center" wrapText="1" indent="2"/>
    </xf>
    <xf numFmtId="170" fontId="20" fillId="5" borderId="1" xfId="3" applyNumberFormat="1" applyFont="1" applyFill="1" applyBorder="1" applyAlignment="1" applyProtection="1">
      <alignment horizontal="right" vertical="center" wrapText="1" indent="1"/>
    </xf>
    <xf numFmtId="0" fontId="22" fillId="6" borderId="1" xfId="0" applyNumberFormat="1" applyFont="1" applyFill="1" applyBorder="1" applyAlignment="1" applyProtection="1">
      <alignment vertical="top" wrapText="1"/>
    </xf>
    <xf numFmtId="170" fontId="22" fillId="6" borderId="1" xfId="2" applyNumberFormat="1" applyFont="1" applyFill="1" applyBorder="1" applyAlignment="1" applyProtection="1">
      <alignment horizontal="right" vertical="center" wrapText="1"/>
    </xf>
    <xf numFmtId="170" fontId="22" fillId="6" borderId="1" xfId="3" applyNumberFormat="1" applyFont="1" applyFill="1" applyBorder="1" applyAlignment="1" applyProtection="1">
      <alignment horizontal="right" vertical="center" wrapText="1"/>
    </xf>
    <xf numFmtId="170" fontId="22" fillId="6" borderId="1" xfId="3" applyNumberFormat="1" applyFont="1" applyFill="1" applyBorder="1" applyAlignment="1" applyProtection="1">
      <alignment horizontal="right" vertical="center" wrapText="1" indent="2"/>
    </xf>
    <xf numFmtId="170" fontId="20" fillId="0" borderId="1" xfId="3" applyNumberFormat="1" applyFont="1" applyFill="1" applyBorder="1" applyAlignment="1" applyProtection="1">
      <alignment horizontal="center" vertical="center" wrapText="1"/>
    </xf>
    <xf numFmtId="0" fontId="22" fillId="7" borderId="1" xfId="0" applyNumberFormat="1" applyFont="1" applyFill="1" applyBorder="1" applyAlignment="1" applyProtection="1">
      <alignment vertical="top" wrapText="1"/>
    </xf>
    <xf numFmtId="170" fontId="22" fillId="7" borderId="1" xfId="3" applyNumberFormat="1" applyFont="1" applyFill="1" applyBorder="1" applyAlignment="1" applyProtection="1">
      <alignment horizontal="right" vertical="center" wrapText="1"/>
    </xf>
    <xf numFmtId="170" fontId="22" fillId="7" borderId="1" xfId="2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170" fontId="22" fillId="6" borderId="1" xfId="3" applyNumberFormat="1" applyFont="1" applyFill="1" applyBorder="1" applyAlignment="1" applyProtection="1">
      <alignment horizontal="center" vertical="center" wrapText="1"/>
    </xf>
    <xf numFmtId="170" fontId="22" fillId="7" borderId="1" xfId="3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center" vertical="center"/>
    </xf>
    <xf numFmtId="170" fontId="20" fillId="5" borderId="1" xfId="3" applyNumberFormat="1" applyFont="1" applyFill="1" applyBorder="1" applyAlignment="1" applyProtection="1">
      <alignment vertical="center" wrapText="1"/>
    </xf>
    <xf numFmtId="170" fontId="22" fillId="7" borderId="1" xfId="3" applyNumberFormat="1" applyFont="1" applyFill="1" applyBorder="1" applyAlignment="1" applyProtection="1">
      <alignment vertical="center" wrapText="1"/>
    </xf>
    <xf numFmtId="170" fontId="22" fillId="6" borderId="1" xfId="3" applyNumberFormat="1" applyFont="1" applyFill="1" applyBorder="1" applyAlignment="1" applyProtection="1">
      <alignment vertical="center" wrapText="1"/>
    </xf>
    <xf numFmtId="170" fontId="20" fillId="5" borderId="1" xfId="3" applyNumberFormat="1" applyFont="1" applyFill="1" applyBorder="1" applyAlignment="1" applyProtection="1">
      <alignment horizontal="right" vertical="center" wrapText="1" indent="2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165" fontId="20" fillId="0" borderId="1" xfId="0" applyNumberFormat="1" applyFont="1" applyFill="1" applyBorder="1" applyAlignment="1" applyProtection="1">
      <alignment vertical="center" wrapText="1"/>
    </xf>
    <xf numFmtId="170" fontId="20" fillId="0" borderId="1" xfId="3" applyNumberFormat="1" applyFont="1" applyFill="1" applyBorder="1" applyAlignment="1">
      <alignment horizontal="right" vertical="center" wrapText="1"/>
    </xf>
    <xf numFmtId="0" fontId="22" fillId="8" borderId="1" xfId="0" applyFont="1" applyFill="1" applyBorder="1" applyAlignment="1" applyProtection="1">
      <alignment vertical="center" wrapText="1"/>
    </xf>
    <xf numFmtId="170" fontId="20" fillId="8" borderId="1" xfId="3" applyNumberFormat="1" applyFont="1" applyFill="1" applyBorder="1" applyAlignment="1" applyProtection="1">
      <alignment horizontal="right" vertical="center" wrapText="1"/>
    </xf>
    <xf numFmtId="170" fontId="20" fillId="8" borderId="1" xfId="3" applyNumberFormat="1" applyFont="1" applyFill="1" applyBorder="1" applyAlignment="1" applyProtection="1">
      <alignment horizontal="right" vertical="center" wrapText="1" indent="1"/>
    </xf>
    <xf numFmtId="170" fontId="20" fillId="5" borderId="1" xfId="3" applyNumberFormat="1" applyFont="1" applyFill="1" applyBorder="1" applyAlignment="1">
      <alignment horizontal="right" vertical="center" wrapText="1"/>
    </xf>
    <xf numFmtId="0" fontId="22" fillId="8" borderId="1" xfId="0" applyFont="1" applyFill="1" applyBorder="1" applyAlignment="1" applyProtection="1">
      <alignment horizontal="left" vertical="center" wrapText="1"/>
    </xf>
    <xf numFmtId="170" fontId="22" fillId="8" borderId="1" xfId="3" applyNumberFormat="1" applyFont="1" applyFill="1" applyBorder="1" applyAlignment="1">
      <alignment horizontal="right" vertical="center" wrapText="1"/>
    </xf>
    <xf numFmtId="170" fontId="22" fillId="8" borderId="1" xfId="2" applyNumberFormat="1" applyFont="1" applyFill="1" applyBorder="1" applyAlignment="1" applyProtection="1">
      <alignment horizontal="right" vertical="center" wrapText="1"/>
    </xf>
    <xf numFmtId="165" fontId="22" fillId="8" borderId="1" xfId="0" applyNumberFormat="1" applyFont="1" applyFill="1" applyBorder="1" applyAlignment="1" applyProtection="1">
      <alignment vertical="center" wrapText="1"/>
    </xf>
    <xf numFmtId="170" fontId="22" fillId="8" borderId="1" xfId="3" applyNumberFormat="1" applyFont="1" applyFill="1" applyBorder="1" applyAlignment="1" applyProtection="1">
      <alignment horizontal="right" vertical="center" wrapText="1"/>
    </xf>
    <xf numFmtId="170" fontId="22" fillId="8" borderId="1" xfId="3" applyNumberFormat="1" applyFont="1" applyFill="1" applyBorder="1" applyAlignment="1" applyProtection="1">
      <alignment horizontal="right" vertical="center" wrapText="1" inden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0" fontId="20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>
      <alignment vertical="top"/>
    </xf>
    <xf numFmtId="0" fontId="33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vertical="top"/>
    </xf>
    <xf numFmtId="0" fontId="4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justify" vertical="center" wrapText="1"/>
    </xf>
    <xf numFmtId="3" fontId="19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40" fillId="0" borderId="0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 wrapText="1"/>
    </xf>
    <xf numFmtId="0" fontId="40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4" borderId="1" xfId="0" applyFont="1" applyFill="1" applyBorder="1" applyAlignment="1">
      <alignment horizontal="justify" vertical="center" wrapText="1"/>
    </xf>
    <xf numFmtId="0" fontId="20" fillId="4" borderId="1" xfId="0" applyFont="1" applyFill="1" applyBorder="1" applyAlignment="1">
      <alignment vertical="top"/>
    </xf>
    <xf numFmtId="0" fontId="19" fillId="4" borderId="0" xfId="0" applyFont="1" applyFill="1" applyAlignment="1">
      <alignment vertical="top"/>
    </xf>
    <xf numFmtId="166" fontId="20" fillId="5" borderId="1" xfId="3" applyNumberFormat="1" applyFont="1" applyFill="1" applyBorder="1" applyAlignment="1">
      <alignment horizontal="center" vertical="top" wrapText="1"/>
    </xf>
    <xf numFmtId="166" fontId="20" fillId="9" borderId="1" xfId="3" applyNumberFormat="1" applyFont="1" applyFill="1" applyBorder="1" applyAlignment="1">
      <alignment horizontal="center" vertical="top" wrapText="1"/>
    </xf>
    <xf numFmtId="166" fontId="20" fillId="10" borderId="1" xfId="3" applyNumberFormat="1" applyFont="1" applyFill="1" applyBorder="1" applyAlignment="1">
      <alignment horizontal="center" vertical="top" wrapText="1"/>
    </xf>
    <xf numFmtId="166" fontId="20" fillId="8" borderId="1" xfId="3" applyNumberFormat="1" applyFont="1" applyFill="1" applyBorder="1" applyAlignment="1">
      <alignment horizontal="center" vertical="top" wrapText="1"/>
    </xf>
    <xf numFmtId="166" fontId="31" fillId="9" borderId="1" xfId="3" applyNumberFormat="1" applyFont="1" applyFill="1" applyBorder="1" applyAlignment="1">
      <alignment horizontal="center" vertical="top" wrapText="1"/>
    </xf>
    <xf numFmtId="166" fontId="31" fillId="11" borderId="1" xfId="3" applyNumberFormat="1" applyFont="1" applyFill="1" applyBorder="1" applyAlignment="1">
      <alignment horizontal="center" vertical="top" wrapText="1"/>
    </xf>
    <xf numFmtId="166" fontId="20" fillId="11" borderId="1" xfId="3" applyNumberFormat="1" applyFont="1" applyFill="1" applyBorder="1" applyAlignment="1">
      <alignment horizontal="center" vertical="top" wrapText="1"/>
    </xf>
    <xf numFmtId="170" fontId="20" fillId="0" borderId="1" xfId="3" applyNumberFormat="1" applyFont="1" applyFill="1" applyBorder="1" applyAlignment="1" applyProtection="1">
      <alignment horizontal="center" vertical="center" wrapText="1"/>
    </xf>
    <xf numFmtId="165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top"/>
    </xf>
    <xf numFmtId="0" fontId="22" fillId="12" borderId="1" xfId="0" applyNumberFormat="1" applyFont="1" applyFill="1" applyBorder="1" applyAlignment="1" applyProtection="1">
      <alignment vertical="top" wrapText="1"/>
    </xf>
    <xf numFmtId="170" fontId="22" fillId="12" borderId="1" xfId="3" applyNumberFormat="1" applyFont="1" applyFill="1" applyBorder="1" applyAlignment="1" applyProtection="1">
      <alignment horizontal="right" vertical="center" wrapText="1"/>
    </xf>
    <xf numFmtId="170" fontId="22" fillId="12" borderId="1" xfId="3" applyNumberFormat="1" applyFont="1" applyFill="1" applyBorder="1" applyAlignment="1" applyProtection="1">
      <alignment horizontal="center" vertical="center" wrapText="1"/>
    </xf>
    <xf numFmtId="170" fontId="22" fillId="12" borderId="1" xfId="3" applyNumberFormat="1" applyFont="1" applyFill="1" applyBorder="1" applyAlignment="1" applyProtection="1">
      <alignment horizontal="right" vertical="center" wrapText="1" indent="1"/>
    </xf>
    <xf numFmtId="0" fontId="22" fillId="13" borderId="1" xfId="3" applyNumberFormat="1" applyFont="1" applyFill="1" applyBorder="1" applyAlignment="1" applyProtection="1">
      <alignment horizontal="right" vertical="top" wrapText="1"/>
    </xf>
    <xf numFmtId="2" fontId="22" fillId="13" borderId="1" xfId="3" applyNumberFormat="1" applyFont="1" applyFill="1" applyBorder="1" applyAlignment="1" applyProtection="1">
      <alignment horizontal="right" vertical="top" wrapText="1"/>
    </xf>
    <xf numFmtId="165" fontId="22" fillId="13" borderId="1" xfId="3" applyNumberFormat="1" applyFont="1" applyFill="1" applyBorder="1" applyAlignment="1" applyProtection="1">
      <alignment horizontal="right" vertical="top" wrapText="1"/>
    </xf>
    <xf numFmtId="171" fontId="22" fillId="13" borderId="1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right" vertical="center"/>
    </xf>
    <xf numFmtId="171" fontId="22" fillId="5" borderId="1" xfId="3" applyNumberFormat="1" applyFont="1" applyFill="1" applyBorder="1" applyAlignment="1" applyProtection="1">
      <alignment horizontal="right" vertical="top" wrapText="1"/>
    </xf>
    <xf numFmtId="171" fontId="22" fillId="0" borderId="1" xfId="3" applyNumberFormat="1" applyFont="1" applyFill="1" applyBorder="1" applyAlignment="1" applyProtection="1">
      <alignment horizontal="right" vertical="top" wrapText="1"/>
    </xf>
    <xf numFmtId="0" fontId="22" fillId="13" borderId="1" xfId="0" applyNumberFormat="1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 applyProtection="1">
      <alignment vertical="top" wrapText="1"/>
    </xf>
    <xf numFmtId="165" fontId="22" fillId="12" borderId="1" xfId="0" applyNumberFormat="1" applyFont="1" applyFill="1" applyBorder="1" applyAlignment="1" applyProtection="1">
      <alignment vertical="center" wrapText="1"/>
    </xf>
    <xf numFmtId="165" fontId="22" fillId="12" borderId="1" xfId="3" applyNumberFormat="1" applyFont="1" applyFill="1" applyBorder="1" applyAlignment="1" applyProtection="1">
      <alignment horizontal="right" vertical="center" wrapText="1"/>
    </xf>
    <xf numFmtId="49" fontId="2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20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2" fillId="0" borderId="16" xfId="0" applyNumberFormat="1" applyFont="1" applyFill="1" applyBorder="1" applyAlignment="1" applyProtection="1">
      <alignment horizontal="center" vertical="top" wrapText="1"/>
    </xf>
    <xf numFmtId="0" fontId="22" fillId="0" borderId="13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8" xfId="0" applyNumberFormat="1" applyFont="1" applyFill="1" applyBorder="1" applyAlignment="1" applyProtection="1">
      <alignment horizontal="center" vertical="top" wrapText="1"/>
    </xf>
    <xf numFmtId="0" fontId="22" fillId="0" borderId="8" xfId="0" applyNumberFormat="1" applyFont="1" applyFill="1" applyBorder="1" applyAlignment="1" applyProtection="1">
      <alignment horizontal="left" vertical="top" wrapText="1"/>
    </xf>
    <xf numFmtId="0" fontId="22" fillId="0" borderId="10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left" vertical="top" wrapText="1"/>
    </xf>
    <xf numFmtId="165" fontId="20" fillId="0" borderId="8" xfId="0" applyNumberFormat="1" applyFont="1" applyFill="1" applyBorder="1" applyAlignment="1" applyProtection="1">
      <alignment horizontal="left" vertical="top" wrapText="1"/>
    </xf>
    <xf numFmtId="165" fontId="20" fillId="0" borderId="10" xfId="0" applyNumberFormat="1" applyFont="1" applyFill="1" applyBorder="1" applyAlignment="1" applyProtection="1">
      <alignment horizontal="center" vertical="top" wrapText="1"/>
    </xf>
    <xf numFmtId="165" fontId="20" fillId="0" borderId="8" xfId="0" applyNumberFormat="1" applyFont="1" applyFill="1" applyBorder="1" applyAlignment="1" applyProtection="1">
      <alignment horizontal="center" vertical="top" wrapText="1"/>
    </xf>
    <xf numFmtId="0" fontId="22" fillId="0" borderId="14" xfId="0" applyNumberFormat="1" applyFont="1" applyFill="1" applyBorder="1" applyAlignment="1" applyProtection="1">
      <alignment horizontal="center" vertical="top" wrapText="1"/>
    </xf>
    <xf numFmtId="49" fontId="20" fillId="0" borderId="14" xfId="0" applyNumberFormat="1" applyFont="1" applyFill="1" applyBorder="1" applyAlignment="1" applyProtection="1">
      <alignment horizontal="center" vertical="top" wrapText="1"/>
    </xf>
    <xf numFmtId="49" fontId="20" fillId="0" borderId="16" xfId="0" applyNumberFormat="1" applyFont="1" applyFill="1" applyBorder="1" applyAlignment="1" applyProtection="1">
      <alignment horizontal="center" vertical="top" wrapText="1"/>
    </xf>
    <xf numFmtId="49" fontId="20" fillId="0" borderId="13" xfId="0" applyNumberFormat="1" applyFont="1" applyFill="1" applyBorder="1" applyAlignment="1" applyProtection="1">
      <alignment horizontal="center" vertical="top" wrapText="1"/>
    </xf>
    <xf numFmtId="0" fontId="22" fillId="0" borderId="1" xfId="0" applyNumberFormat="1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/>
    </xf>
    <xf numFmtId="165" fontId="20" fillId="0" borderId="20" xfId="0" applyNumberFormat="1" applyFont="1" applyFill="1" applyBorder="1" applyAlignment="1" applyProtection="1">
      <alignment horizontal="left" vertical="top"/>
    </xf>
    <xf numFmtId="165" fontId="20" fillId="0" borderId="7" xfId="0" applyNumberFormat="1" applyFont="1" applyFill="1" applyBorder="1" applyAlignment="1" applyProtection="1">
      <alignment horizontal="left" vertical="top"/>
    </xf>
    <xf numFmtId="165" fontId="20" fillId="0" borderId="21" xfId="0" applyNumberFormat="1" applyFont="1" applyFill="1" applyBorder="1" applyAlignment="1" applyProtection="1">
      <alignment horizontal="left" vertical="top"/>
    </xf>
    <xf numFmtId="0" fontId="20" fillId="0" borderId="1" xfId="0" applyFont="1" applyFill="1" applyBorder="1" applyAlignment="1" applyProtection="1">
      <alignment horizontal="left" vertical="top" wrapText="1"/>
    </xf>
    <xf numFmtId="165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65" fontId="20" fillId="0" borderId="1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0" fontId="43" fillId="0" borderId="1" xfId="0" applyFont="1" applyFill="1" applyBorder="1"/>
    <xf numFmtId="0" fontId="22" fillId="0" borderId="0" xfId="0" applyFont="1" applyFill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horizontal="center" vertical="center" wrapText="1"/>
    </xf>
    <xf numFmtId="170" fontId="20" fillId="0" borderId="19" xfId="0" applyNumberFormat="1" applyFont="1" applyFill="1" applyBorder="1" applyAlignment="1" applyProtection="1">
      <alignment horizontal="right" vertical="center"/>
    </xf>
    <xf numFmtId="170" fontId="20" fillId="0" borderId="0" xfId="0" applyNumberFormat="1" applyFont="1" applyFill="1" applyBorder="1" applyAlignment="1" applyProtection="1">
      <alignment horizontal="right" vertical="center"/>
    </xf>
    <xf numFmtId="0" fontId="22" fillId="14" borderId="20" xfId="0" applyNumberFormat="1" applyFont="1" applyFill="1" applyBorder="1" applyAlignment="1" applyProtection="1">
      <alignment horizontal="left" vertical="center" wrapText="1"/>
    </xf>
    <xf numFmtId="0" fontId="22" fillId="14" borderId="7" xfId="0" applyNumberFormat="1" applyFont="1" applyFill="1" applyBorder="1" applyAlignment="1" applyProtection="1">
      <alignment horizontal="left" vertical="center" wrapText="1"/>
    </xf>
    <xf numFmtId="0" fontId="22" fillId="14" borderId="21" xfId="0" applyNumberFormat="1" applyFont="1" applyFill="1" applyBorder="1" applyAlignment="1" applyProtection="1">
      <alignment horizontal="left" vertical="center" wrapText="1"/>
    </xf>
    <xf numFmtId="170" fontId="20" fillId="0" borderId="1" xfId="3" applyNumberFormat="1" applyFont="1" applyFill="1" applyBorder="1" applyAlignment="1" applyProtection="1">
      <alignment horizontal="center" vertical="center" wrapText="1"/>
    </xf>
    <xf numFmtId="170" fontId="20" fillId="0" borderId="18" xfId="0" applyNumberFormat="1" applyFont="1" applyFill="1" applyBorder="1" applyAlignment="1" applyProtection="1">
      <alignment horizontal="center" vertical="center" wrapText="1"/>
    </xf>
    <xf numFmtId="170" fontId="20" fillId="0" borderId="9" xfId="0" applyNumberFormat="1" applyFont="1" applyFill="1" applyBorder="1" applyAlignment="1" applyProtection="1">
      <alignment horizontal="center" vertical="center" wrapText="1"/>
    </xf>
    <xf numFmtId="17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right" vertical="top"/>
    </xf>
    <xf numFmtId="0" fontId="22" fillId="0" borderId="1" xfId="0" applyNumberFormat="1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43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 applyProtection="1">
      <alignment horizontal="left" wrapText="1"/>
    </xf>
    <xf numFmtId="0" fontId="44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left" vertical="top" wrapText="1"/>
    </xf>
    <xf numFmtId="0" fontId="22" fillId="12" borderId="22" xfId="0" applyNumberFormat="1" applyFont="1" applyFill="1" applyBorder="1" applyAlignment="1" applyProtection="1">
      <alignment horizontal="center" vertical="top" wrapText="1"/>
    </xf>
    <xf numFmtId="0" fontId="22" fillId="12" borderId="19" xfId="0" applyNumberFormat="1" applyFont="1" applyFill="1" applyBorder="1" applyAlignment="1" applyProtection="1">
      <alignment horizontal="center" vertical="top" wrapText="1"/>
    </xf>
    <xf numFmtId="0" fontId="22" fillId="12" borderId="15" xfId="0" applyNumberFormat="1" applyFont="1" applyFill="1" applyBorder="1" applyAlignment="1" applyProtection="1">
      <alignment horizontal="center" vertical="top" wrapText="1"/>
    </xf>
    <xf numFmtId="0" fontId="22" fillId="12" borderId="23" xfId="0" applyNumberFormat="1" applyFont="1" applyFill="1" applyBorder="1" applyAlignment="1" applyProtection="1">
      <alignment horizontal="center" vertical="top" wrapText="1"/>
    </xf>
    <xf numFmtId="0" fontId="22" fillId="12" borderId="0" xfId="0" applyNumberFormat="1" applyFont="1" applyFill="1" applyBorder="1" applyAlignment="1" applyProtection="1">
      <alignment horizontal="center" vertical="top" wrapText="1"/>
    </xf>
    <xf numFmtId="0" fontId="22" fillId="12" borderId="17" xfId="0" applyNumberFormat="1" applyFont="1" applyFill="1" applyBorder="1" applyAlignment="1" applyProtection="1">
      <alignment horizontal="center" vertical="top" wrapText="1"/>
    </xf>
    <xf numFmtId="0" fontId="22" fillId="12" borderId="24" xfId="0" applyNumberFormat="1" applyFont="1" applyFill="1" applyBorder="1" applyAlignment="1" applyProtection="1">
      <alignment horizontal="center" vertical="top" wrapText="1"/>
    </xf>
    <xf numFmtId="0" fontId="22" fillId="12" borderId="6" xfId="0" applyNumberFormat="1" applyFont="1" applyFill="1" applyBorder="1" applyAlignment="1" applyProtection="1">
      <alignment horizontal="center" vertical="top" wrapText="1"/>
    </xf>
    <xf numFmtId="0" fontId="22" fillId="12" borderId="3" xfId="0" applyNumberFormat="1" applyFont="1" applyFill="1" applyBorder="1" applyAlignment="1" applyProtection="1">
      <alignment horizontal="center" vertical="top" wrapText="1"/>
    </xf>
    <xf numFmtId="0" fontId="43" fillId="0" borderId="1" xfId="0" applyFont="1" applyFill="1" applyBorder="1" applyAlignment="1">
      <alignment horizontal="center" vertical="top"/>
    </xf>
    <xf numFmtId="0" fontId="22" fillId="14" borderId="4" xfId="0" applyFont="1" applyFill="1" applyBorder="1" applyAlignment="1" applyProtection="1">
      <alignment horizontal="left" vertical="center" wrapText="1"/>
    </xf>
    <xf numFmtId="0" fontId="22" fillId="14" borderId="7" xfId="0" applyFont="1" applyFill="1" applyBorder="1" applyAlignment="1" applyProtection="1">
      <alignment horizontal="left" vertical="center" wrapText="1"/>
    </xf>
    <xf numFmtId="0" fontId="22" fillId="14" borderId="6" xfId="0" applyFont="1" applyFill="1" applyBorder="1" applyAlignment="1" applyProtection="1">
      <alignment horizontal="left" vertical="center" wrapText="1"/>
    </xf>
    <xf numFmtId="0" fontId="22" fillId="14" borderId="3" xfId="0" applyFont="1" applyFill="1" applyBorder="1" applyAlignment="1" applyProtection="1">
      <alignment horizontal="left" vertical="center" wrapText="1"/>
    </xf>
    <xf numFmtId="170" fontId="20" fillId="0" borderId="1" xfId="0" applyNumberFormat="1" applyFont="1" applyFill="1" applyBorder="1" applyAlignment="1" applyProtection="1">
      <alignment horizontal="center" vertical="center" wrapText="1"/>
    </xf>
    <xf numFmtId="170" fontId="20" fillId="0" borderId="10" xfId="3" applyNumberFormat="1" applyFont="1" applyFill="1" applyBorder="1" applyAlignment="1" applyProtection="1">
      <alignment horizontal="center" vertical="center" wrapText="1"/>
    </xf>
    <xf numFmtId="170" fontId="20" fillId="0" borderId="8" xfId="3" applyNumberFormat="1" applyFont="1" applyFill="1" applyBorder="1" applyAlignment="1" applyProtection="1">
      <alignment horizontal="center" vertical="center" wrapText="1"/>
    </xf>
    <xf numFmtId="170" fontId="20" fillId="0" borderId="5" xfId="3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right" vertical="top"/>
    </xf>
    <xf numFmtId="0" fontId="22" fillId="0" borderId="0" xfId="0" applyFont="1" applyFill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40" fillId="0" borderId="0" xfId="0" applyFont="1" applyFill="1" applyBorder="1" applyAlignment="1">
      <alignment horizontal="left" vertical="top" wrapText="1"/>
    </xf>
    <xf numFmtId="0" fontId="40" fillId="0" borderId="0" xfId="0" applyFont="1" applyFill="1" applyAlignment="1">
      <alignment horizontal="left" vertical="top" wrapText="1"/>
    </xf>
    <xf numFmtId="0" fontId="39" fillId="0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5" fillId="0" borderId="0" xfId="0" applyFont="1" applyAlignment="1">
      <alignment horizontal="right" vertical="top" wrapText="1"/>
    </xf>
    <xf numFmtId="0" fontId="46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3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>
      <c r="A1" s="270" t="s">
        <v>3</v>
      </c>
      <c r="B1" s="271"/>
      <c r="C1" s="272" t="s">
        <v>4</v>
      </c>
      <c r="D1" s="273" t="s">
        <v>8</v>
      </c>
      <c r="E1" s="274"/>
      <c r="F1" s="275"/>
      <c r="G1" s="273" t="s">
        <v>249</v>
      </c>
      <c r="H1" s="274"/>
      <c r="I1" s="275"/>
      <c r="J1" s="273" t="s">
        <v>250</v>
      </c>
      <c r="K1" s="274"/>
      <c r="L1" s="275"/>
      <c r="M1" s="273" t="s">
        <v>254</v>
      </c>
      <c r="N1" s="274"/>
      <c r="O1" s="275"/>
      <c r="P1" s="276" t="s">
        <v>255</v>
      </c>
      <c r="Q1" s="278"/>
      <c r="R1" s="273" t="s">
        <v>256</v>
      </c>
      <c r="S1" s="274"/>
      <c r="T1" s="275"/>
      <c r="U1" s="273" t="s">
        <v>257</v>
      </c>
      <c r="V1" s="274"/>
      <c r="W1" s="275"/>
      <c r="X1" s="276" t="s">
        <v>258</v>
      </c>
      <c r="Y1" s="277"/>
      <c r="Z1" s="278"/>
      <c r="AA1" s="276" t="s">
        <v>259</v>
      </c>
      <c r="AB1" s="278"/>
      <c r="AC1" s="273" t="s">
        <v>260</v>
      </c>
      <c r="AD1" s="274"/>
      <c r="AE1" s="275"/>
      <c r="AF1" s="273" t="s">
        <v>261</v>
      </c>
      <c r="AG1" s="274"/>
      <c r="AH1" s="275"/>
      <c r="AI1" s="273" t="s">
        <v>262</v>
      </c>
      <c r="AJ1" s="274"/>
      <c r="AK1" s="275"/>
      <c r="AL1" s="276" t="s">
        <v>263</v>
      </c>
      <c r="AM1" s="278"/>
      <c r="AN1" s="273" t="s">
        <v>264</v>
      </c>
      <c r="AO1" s="274"/>
      <c r="AP1" s="275"/>
      <c r="AQ1" s="273" t="s">
        <v>265</v>
      </c>
      <c r="AR1" s="274"/>
      <c r="AS1" s="275"/>
      <c r="AT1" s="273" t="s">
        <v>266</v>
      </c>
      <c r="AU1" s="274"/>
      <c r="AV1" s="275"/>
    </row>
    <row r="2" spans="1:48" ht="39" customHeight="1">
      <c r="A2" s="271"/>
      <c r="B2" s="271"/>
      <c r="C2" s="272"/>
      <c r="D2" s="10" t="s">
        <v>11</v>
      </c>
      <c r="E2" s="10" t="s">
        <v>12</v>
      </c>
      <c r="F2" s="10" t="s">
        <v>251</v>
      </c>
      <c r="G2" s="2" t="s">
        <v>252</v>
      </c>
      <c r="H2" s="2" t="s">
        <v>253</v>
      </c>
      <c r="I2" s="2" t="s">
        <v>251</v>
      </c>
      <c r="J2" s="2" t="s">
        <v>252</v>
      </c>
      <c r="K2" s="2" t="s">
        <v>253</v>
      </c>
      <c r="L2" s="2" t="s">
        <v>251</v>
      </c>
      <c r="M2" s="2" t="s">
        <v>252</v>
      </c>
      <c r="N2" s="2" t="s">
        <v>253</v>
      </c>
      <c r="O2" s="2" t="s">
        <v>251</v>
      </c>
      <c r="P2" s="3" t="s">
        <v>253</v>
      </c>
      <c r="Q2" s="3" t="s">
        <v>251</v>
      </c>
      <c r="R2" s="2" t="s">
        <v>252</v>
      </c>
      <c r="S2" s="2" t="s">
        <v>253</v>
      </c>
      <c r="T2" s="2" t="s">
        <v>251</v>
      </c>
      <c r="U2" s="2" t="s">
        <v>252</v>
      </c>
      <c r="V2" s="2" t="s">
        <v>253</v>
      </c>
      <c r="W2" s="2" t="s">
        <v>251</v>
      </c>
      <c r="X2" s="3" t="s">
        <v>252</v>
      </c>
      <c r="Y2" s="3" t="s">
        <v>253</v>
      </c>
      <c r="Z2" s="3" t="s">
        <v>251</v>
      </c>
      <c r="AA2" s="3" t="s">
        <v>253</v>
      </c>
      <c r="AB2" s="3" t="s">
        <v>251</v>
      </c>
      <c r="AC2" s="2" t="s">
        <v>252</v>
      </c>
      <c r="AD2" s="2" t="s">
        <v>253</v>
      </c>
      <c r="AE2" s="2" t="s">
        <v>251</v>
      </c>
      <c r="AF2" s="2" t="s">
        <v>252</v>
      </c>
      <c r="AG2" s="2" t="s">
        <v>253</v>
      </c>
      <c r="AH2" s="2" t="s">
        <v>251</v>
      </c>
      <c r="AI2" s="2" t="s">
        <v>252</v>
      </c>
      <c r="AJ2" s="2" t="s">
        <v>253</v>
      </c>
      <c r="AK2" s="2" t="s">
        <v>251</v>
      </c>
      <c r="AL2" s="3" t="s">
        <v>253</v>
      </c>
      <c r="AM2" s="3" t="s">
        <v>251</v>
      </c>
      <c r="AN2" s="2" t="s">
        <v>252</v>
      </c>
      <c r="AO2" s="2" t="s">
        <v>253</v>
      </c>
      <c r="AP2" s="2" t="s">
        <v>251</v>
      </c>
      <c r="AQ2" s="2" t="s">
        <v>252</v>
      </c>
      <c r="AR2" s="2" t="s">
        <v>253</v>
      </c>
      <c r="AS2" s="2" t="s">
        <v>251</v>
      </c>
      <c r="AT2" s="2" t="s">
        <v>252</v>
      </c>
      <c r="AU2" s="2" t="s">
        <v>253</v>
      </c>
      <c r="AV2" s="2" t="s">
        <v>251</v>
      </c>
    </row>
    <row r="3" spans="1:48">
      <c r="A3" s="272" t="s">
        <v>46</v>
      </c>
      <c r="B3" s="272"/>
      <c r="C3" s="4" t="s">
        <v>267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272"/>
      <c r="B4" s="272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72"/>
      <c r="B5" s="272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72"/>
      <c r="B6" s="272"/>
      <c r="C6" s="8" t="s">
        <v>234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72"/>
      <c r="B7" s="272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72"/>
      <c r="B8" s="272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72"/>
      <c r="B9" s="272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80" t="s">
        <v>21</v>
      </c>
      <c r="B1" s="280"/>
      <c r="C1" s="280"/>
      <c r="D1" s="280"/>
      <c r="E1" s="280"/>
    </row>
    <row r="2" spans="1:5">
      <c r="A2" s="12"/>
      <c r="B2" s="12"/>
      <c r="C2" s="12"/>
      <c r="D2" s="12"/>
      <c r="E2" s="12"/>
    </row>
    <row r="3" spans="1:5">
      <c r="A3" s="281" t="s">
        <v>93</v>
      </c>
      <c r="B3" s="281"/>
      <c r="C3" s="281"/>
      <c r="D3" s="281"/>
      <c r="E3" s="281"/>
    </row>
    <row r="4" spans="1:5" ht="45" customHeight="1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39.7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>
      <c r="A25" s="28"/>
      <c r="B25" s="28"/>
      <c r="C25" s="28"/>
      <c r="D25" s="28"/>
      <c r="E25" s="28"/>
    </row>
    <row r="26" spans="1:5">
      <c r="A26" s="279" t="s">
        <v>42</v>
      </c>
      <c r="B26" s="279"/>
      <c r="C26" s="279"/>
      <c r="D26" s="279"/>
      <c r="E26" s="279"/>
    </row>
    <row r="27" spans="1:5">
      <c r="A27" s="28"/>
      <c r="B27" s="28"/>
      <c r="C27" s="28"/>
      <c r="D27" s="28"/>
      <c r="E27" s="28"/>
    </row>
    <row r="28" spans="1:5">
      <c r="A28" s="279" t="s">
        <v>43</v>
      </c>
      <c r="B28" s="279"/>
      <c r="C28" s="279"/>
      <c r="D28" s="279"/>
      <c r="E28" s="279"/>
    </row>
    <row r="29" spans="1:5">
      <c r="A29" s="279"/>
      <c r="B29" s="279"/>
      <c r="C29" s="279"/>
      <c r="D29" s="279"/>
      <c r="E29" s="279"/>
    </row>
  </sheetData>
  <mergeCells count="5">
    <mergeCell ref="A29:E29"/>
    <mergeCell ref="A1:E1"/>
    <mergeCell ref="A3:E3"/>
    <mergeCell ref="A26:E26"/>
    <mergeCell ref="A28:E28"/>
  </mergeCells>
  <phoneticPr fontId="28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3" customWidth="1"/>
    <col min="2" max="2" width="42.5703125" style="43" customWidth="1"/>
    <col min="3" max="3" width="6.85546875" style="43" customWidth="1"/>
    <col min="4" max="15" width="9.5703125" style="43" customWidth="1"/>
    <col min="16" max="17" width="10.5703125" style="43" customWidth="1"/>
    <col min="18" max="29" width="0" style="44" hidden="1" customWidth="1"/>
    <col min="30" max="16384" width="9.140625" style="44"/>
  </cols>
  <sheetData>
    <row r="1" spans="1:256">
      <c r="Q1" s="34" t="s">
        <v>14</v>
      </c>
    </row>
    <row r="2" spans="1:256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56" s="48" customFormat="1" ht="53.25" customHeight="1">
      <c r="A3" s="36" t="s">
        <v>232</v>
      </c>
      <c r="B3" s="291" t="s">
        <v>9</v>
      </c>
      <c r="C3" s="291"/>
      <c r="D3" s="36" t="s">
        <v>249</v>
      </c>
      <c r="E3" s="47" t="s">
        <v>250</v>
      </c>
      <c r="F3" s="36" t="s">
        <v>254</v>
      </c>
      <c r="G3" s="47" t="s">
        <v>256</v>
      </c>
      <c r="H3" s="36" t="s">
        <v>257</v>
      </c>
      <c r="I3" s="47" t="s">
        <v>258</v>
      </c>
      <c r="J3" s="36" t="s">
        <v>260</v>
      </c>
      <c r="K3" s="47" t="s">
        <v>261</v>
      </c>
      <c r="L3" s="36" t="s">
        <v>262</v>
      </c>
      <c r="M3" s="47" t="s">
        <v>264</v>
      </c>
      <c r="N3" s="36" t="s">
        <v>265</v>
      </c>
      <c r="O3" s="47" t="s">
        <v>266</v>
      </c>
      <c r="P3" s="36" t="s">
        <v>44</v>
      </c>
      <c r="Q3" s="36" t="s">
        <v>13</v>
      </c>
      <c r="R3" s="35" t="s">
        <v>249</v>
      </c>
      <c r="S3" s="29" t="s">
        <v>250</v>
      </c>
      <c r="T3" s="35" t="s">
        <v>254</v>
      </c>
      <c r="U3" s="29" t="s">
        <v>256</v>
      </c>
      <c r="V3" s="35" t="s">
        <v>257</v>
      </c>
      <c r="W3" s="29" t="s">
        <v>258</v>
      </c>
      <c r="X3" s="35" t="s">
        <v>260</v>
      </c>
      <c r="Y3" s="29" t="s">
        <v>261</v>
      </c>
      <c r="Z3" s="35" t="s">
        <v>262</v>
      </c>
      <c r="AA3" s="29" t="s">
        <v>264</v>
      </c>
      <c r="AB3" s="35" t="s">
        <v>265</v>
      </c>
      <c r="AC3" s="29" t="s">
        <v>266</v>
      </c>
    </row>
    <row r="4" spans="1:256" ht="15" customHeight="1">
      <c r="A4" s="49" t="s">
        <v>47</v>
      </c>
      <c r="B4" s="50"/>
      <c r="C4" s="50"/>
      <c r="D4" s="5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1"/>
    </row>
    <row r="5" spans="1:256" ht="283.5" customHeight="1">
      <c r="A5" s="284" t="s">
        <v>233</v>
      </c>
      <c r="B5" s="288" t="s">
        <v>48</v>
      </c>
      <c r="C5" s="52" t="s">
        <v>252</v>
      </c>
      <c r="D5" s="54" t="s">
        <v>180</v>
      </c>
      <c r="E5" s="54" t="s">
        <v>181</v>
      </c>
      <c r="F5" s="54" t="s">
        <v>182</v>
      </c>
      <c r="G5" s="54" t="s">
        <v>183</v>
      </c>
      <c r="H5" s="54" t="s">
        <v>182</v>
      </c>
      <c r="I5" s="54" t="s">
        <v>184</v>
      </c>
      <c r="J5" s="54" t="s">
        <v>183</v>
      </c>
      <c r="K5" s="54" t="s">
        <v>185</v>
      </c>
      <c r="L5" s="54" t="s">
        <v>186</v>
      </c>
      <c r="M5" s="54" t="s">
        <v>187</v>
      </c>
      <c r="N5" s="54" t="s">
        <v>186</v>
      </c>
      <c r="O5" s="54" t="s">
        <v>188</v>
      </c>
      <c r="P5" s="55"/>
      <c r="Q5" s="55"/>
    </row>
    <row r="6" spans="1:256" ht="105.75" customHeight="1">
      <c r="A6" s="284"/>
      <c r="B6" s="288"/>
      <c r="C6" s="52"/>
      <c r="D6" s="54"/>
      <c r="E6" s="54"/>
      <c r="F6" s="54"/>
      <c r="G6" s="54"/>
      <c r="H6" s="54"/>
      <c r="I6" s="54"/>
      <c r="J6" s="54"/>
      <c r="K6" s="56" t="s">
        <v>163</v>
      </c>
      <c r="L6" s="56" t="s">
        <v>164</v>
      </c>
      <c r="M6" s="56" t="s">
        <v>165</v>
      </c>
      <c r="N6" s="56" t="s">
        <v>166</v>
      </c>
      <c r="O6" s="54" t="s">
        <v>168</v>
      </c>
      <c r="P6" s="55"/>
      <c r="Q6" s="55"/>
    </row>
    <row r="7" spans="1:256" ht="74.25" customHeight="1">
      <c r="A7" s="284"/>
      <c r="B7" s="288"/>
      <c r="C7" s="52" t="s">
        <v>253</v>
      </c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56" ht="175.5" customHeight="1">
      <c r="A8" s="284" t="s">
        <v>235</v>
      </c>
      <c r="B8" s="288" t="s">
        <v>49</v>
      </c>
      <c r="C8" s="52" t="s">
        <v>252</v>
      </c>
      <c r="D8" s="54"/>
      <c r="E8" s="55"/>
      <c r="F8" s="55"/>
      <c r="G8" s="55"/>
      <c r="H8" s="55"/>
      <c r="I8" s="56" t="s">
        <v>163</v>
      </c>
      <c r="J8" s="56" t="s">
        <v>164</v>
      </c>
      <c r="K8" s="56" t="s">
        <v>165</v>
      </c>
      <c r="L8" s="56" t="s">
        <v>166</v>
      </c>
      <c r="M8" s="285" t="s">
        <v>168</v>
      </c>
      <c r="N8" s="286"/>
      <c r="O8" s="287"/>
      <c r="P8" s="55"/>
      <c r="Q8" s="55"/>
    </row>
    <row r="9" spans="1:256" ht="33.75" customHeight="1">
      <c r="A9" s="284"/>
      <c r="B9" s="288"/>
      <c r="C9" s="52" t="s">
        <v>253</v>
      </c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56" ht="151.5" customHeight="1">
      <c r="A10" s="284" t="s">
        <v>236</v>
      </c>
      <c r="B10" s="288" t="s">
        <v>50</v>
      </c>
      <c r="C10" s="52" t="s">
        <v>252</v>
      </c>
      <c r="D10" s="54" t="s">
        <v>169</v>
      </c>
      <c r="E10" s="54"/>
      <c r="F10" s="54" t="s">
        <v>170</v>
      </c>
      <c r="G10" s="54"/>
      <c r="H10" s="54" t="s">
        <v>171</v>
      </c>
      <c r="I10" s="54" t="s">
        <v>172</v>
      </c>
      <c r="J10" s="54" t="s">
        <v>173</v>
      </c>
      <c r="K10" s="54"/>
      <c r="L10" s="54"/>
      <c r="M10" s="54" t="s">
        <v>174</v>
      </c>
      <c r="N10" s="54"/>
      <c r="O10" s="54"/>
      <c r="P10" s="55"/>
      <c r="Q10" s="55"/>
    </row>
    <row r="11" spans="1:256" ht="40.5" customHeight="1">
      <c r="A11" s="284"/>
      <c r="B11" s="288"/>
      <c r="C11" s="52" t="s">
        <v>253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56" ht="355.5" customHeight="1">
      <c r="A12" s="284" t="s">
        <v>237</v>
      </c>
      <c r="B12" s="288" t="s">
        <v>191</v>
      </c>
      <c r="C12" s="52" t="s">
        <v>252</v>
      </c>
      <c r="D12" s="54"/>
      <c r="E12" s="54" t="s">
        <v>112</v>
      </c>
      <c r="F12" s="54"/>
      <c r="G12" s="54" t="s">
        <v>113</v>
      </c>
      <c r="H12" s="54" t="s">
        <v>114</v>
      </c>
      <c r="I12" s="54" t="s">
        <v>115</v>
      </c>
      <c r="J12" s="54"/>
      <c r="K12" s="54"/>
      <c r="L12" s="54" t="s">
        <v>114</v>
      </c>
      <c r="M12" s="54"/>
      <c r="N12" s="54"/>
      <c r="O12" s="54" t="s">
        <v>116</v>
      </c>
      <c r="P12" s="55"/>
      <c r="Q12" s="55"/>
    </row>
    <row r="13" spans="1:256" ht="24" customHeight="1">
      <c r="A13" s="284"/>
      <c r="B13" s="288"/>
      <c r="C13" s="52" t="s">
        <v>253</v>
      </c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56" ht="96" customHeight="1">
      <c r="A14" s="284" t="s">
        <v>241</v>
      </c>
      <c r="B14" s="288" t="s">
        <v>51</v>
      </c>
      <c r="C14" s="52" t="s">
        <v>252</v>
      </c>
      <c r="D14" s="54"/>
      <c r="E14" s="55"/>
      <c r="F14" s="60" t="s">
        <v>203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56" ht="39" customHeight="1">
      <c r="A15" s="284"/>
      <c r="B15" s="288"/>
      <c r="C15" s="52" t="s">
        <v>253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56">
      <c r="A16" s="31" t="s">
        <v>52</v>
      </c>
      <c r="B16" s="61"/>
      <c r="C16" s="61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AI16" s="299"/>
      <c r="AJ16" s="299"/>
      <c r="AK16" s="299"/>
      <c r="AZ16" s="299"/>
      <c r="BA16" s="299"/>
      <c r="BB16" s="299"/>
      <c r="BQ16" s="299"/>
      <c r="BR16" s="299"/>
      <c r="BS16" s="299"/>
      <c r="CH16" s="299"/>
      <c r="CI16" s="299"/>
      <c r="CJ16" s="299"/>
      <c r="CY16" s="299"/>
      <c r="CZ16" s="299"/>
      <c r="DA16" s="299"/>
      <c r="DP16" s="299"/>
      <c r="DQ16" s="299"/>
      <c r="DR16" s="299"/>
      <c r="EG16" s="299"/>
      <c r="EH16" s="299"/>
      <c r="EI16" s="299"/>
      <c r="EX16" s="299"/>
      <c r="EY16" s="299"/>
      <c r="EZ16" s="299"/>
      <c r="FO16" s="299"/>
      <c r="FP16" s="299"/>
      <c r="FQ16" s="299"/>
      <c r="GF16" s="299"/>
      <c r="GG16" s="299"/>
      <c r="GH16" s="299"/>
      <c r="GW16" s="299"/>
      <c r="GX16" s="299"/>
      <c r="GY16" s="299"/>
      <c r="HN16" s="299"/>
      <c r="HO16" s="299"/>
      <c r="HP16" s="299"/>
      <c r="IE16" s="299"/>
      <c r="IF16" s="299"/>
      <c r="IG16" s="299"/>
      <c r="IV16" s="299"/>
    </row>
    <row r="17" spans="1:17" ht="320.25" customHeight="1">
      <c r="A17" s="284" t="s">
        <v>238</v>
      </c>
      <c r="B17" s="288" t="s">
        <v>53</v>
      </c>
      <c r="C17" s="52" t="s">
        <v>252</v>
      </c>
      <c r="D17" s="62" t="s">
        <v>121</v>
      </c>
      <c r="E17" s="62" t="s">
        <v>122</v>
      </c>
      <c r="F17" s="62" t="s">
        <v>123</v>
      </c>
      <c r="G17" s="62" t="s">
        <v>124</v>
      </c>
      <c r="H17" s="62" t="s">
        <v>125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9.950000000000003" customHeight="1">
      <c r="A18" s="284"/>
      <c r="B18" s="288"/>
      <c r="C18" s="52" t="s">
        <v>253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94.25" customHeight="1">
      <c r="A19" s="284" t="s">
        <v>239</v>
      </c>
      <c r="B19" s="288" t="s">
        <v>189</v>
      </c>
      <c r="C19" s="52" t="s">
        <v>252</v>
      </c>
      <c r="D19" s="56" t="s">
        <v>204</v>
      </c>
      <c r="E19" s="56" t="s">
        <v>205</v>
      </c>
      <c r="F19" s="63" t="s">
        <v>134</v>
      </c>
      <c r="G19" s="56" t="s">
        <v>135</v>
      </c>
      <c r="H19" s="64"/>
      <c r="I19" s="64"/>
      <c r="J19" s="64"/>
      <c r="K19" s="56"/>
      <c r="L19" s="56"/>
      <c r="M19" s="56"/>
      <c r="N19" s="56"/>
      <c r="O19" s="56"/>
      <c r="P19" s="56" t="s">
        <v>136</v>
      </c>
      <c r="Q19" s="55"/>
    </row>
    <row r="20" spans="1:17" ht="39.950000000000003" customHeight="1">
      <c r="A20" s="284"/>
      <c r="B20" s="288"/>
      <c r="C20" s="52" t="s">
        <v>253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11.5" customHeight="1">
      <c r="A21" s="284" t="s">
        <v>240</v>
      </c>
      <c r="B21" s="288" t="s">
        <v>192</v>
      </c>
      <c r="C21" s="52" t="s">
        <v>252</v>
      </c>
      <c r="D21" s="65" t="s">
        <v>206</v>
      </c>
      <c r="E21" s="65" t="s">
        <v>137</v>
      </c>
      <c r="F21" s="65" t="s">
        <v>134</v>
      </c>
      <c r="G21" s="66" t="s">
        <v>138</v>
      </c>
      <c r="H21" s="66" t="s">
        <v>138</v>
      </c>
      <c r="I21" s="65" t="s">
        <v>138</v>
      </c>
      <c r="J21" s="65" t="s">
        <v>138</v>
      </c>
      <c r="K21" s="65" t="s">
        <v>138</v>
      </c>
      <c r="L21" s="65" t="s">
        <v>138</v>
      </c>
      <c r="M21" s="65" t="s">
        <v>138</v>
      </c>
      <c r="N21" s="65" t="s">
        <v>139</v>
      </c>
      <c r="O21" s="65" t="s">
        <v>140</v>
      </c>
      <c r="P21" s="56" t="s">
        <v>141</v>
      </c>
      <c r="Q21" s="55"/>
    </row>
    <row r="22" spans="1:17" ht="31.5" customHeight="1">
      <c r="A22" s="284"/>
      <c r="B22" s="288"/>
      <c r="C22" s="52" t="s">
        <v>253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223.5" customHeight="1">
      <c r="A23" s="295" t="s">
        <v>246</v>
      </c>
      <c r="B23" s="292" t="s">
        <v>193</v>
      </c>
      <c r="C23" s="67" t="s">
        <v>252</v>
      </c>
      <c r="D23" s="56" t="str">
        <f>$D$19</f>
        <v>подготовка конкурсной документации</v>
      </c>
      <c r="E23" s="56" t="s">
        <v>207</v>
      </c>
      <c r="F23" s="63" t="s">
        <v>134</v>
      </c>
      <c r="G23" s="56" t="s">
        <v>142</v>
      </c>
      <c r="H23" s="56" t="s">
        <v>143</v>
      </c>
      <c r="I23" s="56" t="s">
        <v>98</v>
      </c>
      <c r="J23" s="56"/>
      <c r="K23" s="56" t="s">
        <v>144</v>
      </c>
      <c r="L23" s="56"/>
      <c r="M23" s="64"/>
      <c r="N23" s="64"/>
      <c r="O23" s="64"/>
      <c r="P23" s="56" t="s">
        <v>145</v>
      </c>
      <c r="Q23" s="64"/>
    </row>
    <row r="24" spans="1:17" s="68" customFormat="1" ht="39.950000000000003" customHeight="1">
      <c r="A24" s="296"/>
      <c r="B24" s="292"/>
      <c r="C24" s="67" t="s">
        <v>253</v>
      </c>
      <c r="D24" s="5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68" customFormat="1" ht="104.25" customHeight="1">
      <c r="A25" s="297" t="s">
        <v>247</v>
      </c>
      <c r="B25" s="292" t="s">
        <v>194</v>
      </c>
      <c r="C25" s="67" t="s">
        <v>252</v>
      </c>
      <c r="D25" s="69"/>
      <c r="E25" s="56" t="str">
        <f>$D$19</f>
        <v>подготовка конкурсной документации</v>
      </c>
      <c r="F25" s="63" t="s">
        <v>134</v>
      </c>
      <c r="G25" s="56" t="s">
        <v>146</v>
      </c>
      <c r="H25" s="56" t="str">
        <f>$D$19</f>
        <v>подготовка конкурсной документации</v>
      </c>
      <c r="I25" s="63" t="s">
        <v>134</v>
      </c>
      <c r="J25" s="56" t="s">
        <v>146</v>
      </c>
      <c r="K25" s="64"/>
      <c r="L25" s="64"/>
      <c r="M25" s="64"/>
      <c r="N25" s="64"/>
      <c r="O25" s="64"/>
      <c r="P25" s="65" t="s">
        <v>147</v>
      </c>
      <c r="Q25" s="64"/>
    </row>
    <row r="26" spans="1:17" s="68" customFormat="1" ht="39.950000000000003" customHeight="1">
      <c r="A26" s="297"/>
      <c r="B26" s="292"/>
      <c r="C26" s="67" t="s">
        <v>253</v>
      </c>
      <c r="D26" s="5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>
      <c r="A27" s="31" t="s">
        <v>54</v>
      </c>
      <c r="B27" s="70"/>
      <c r="C27" s="70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01.75" customHeight="1">
      <c r="A28" s="52" t="s">
        <v>248</v>
      </c>
      <c r="B28" s="53" t="s">
        <v>195</v>
      </c>
      <c r="C28" s="52" t="s">
        <v>252</v>
      </c>
      <c r="D28" s="54" t="s">
        <v>102</v>
      </c>
      <c r="E28" s="54" t="s">
        <v>102</v>
      </c>
      <c r="F28" s="54" t="s">
        <v>102</v>
      </c>
      <c r="G28" s="54" t="s">
        <v>103</v>
      </c>
      <c r="H28" s="54" t="s">
        <v>103</v>
      </c>
      <c r="I28" s="54" t="s">
        <v>103</v>
      </c>
      <c r="J28" s="54" t="s">
        <v>104</v>
      </c>
      <c r="K28" s="54" t="s">
        <v>104</v>
      </c>
      <c r="L28" s="54" t="s">
        <v>104</v>
      </c>
      <c r="M28" s="54" t="s">
        <v>105</v>
      </c>
      <c r="N28" s="54" t="s">
        <v>105</v>
      </c>
      <c r="O28" s="55"/>
      <c r="P28" s="55"/>
      <c r="Q28" s="55"/>
    </row>
    <row r="29" spans="1:17" ht="39.950000000000003" customHeight="1">
      <c r="A29" s="52"/>
      <c r="B29" s="53"/>
      <c r="C29" s="52" t="s">
        <v>253</v>
      </c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>
      <c r="A30" s="32" t="s">
        <v>55</v>
      </c>
      <c r="B30" s="71"/>
      <c r="C30" s="72"/>
      <c r="D30" s="73"/>
      <c r="E30" s="74"/>
      <c r="F30" s="74"/>
      <c r="G30" s="75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ht="241.5" customHeight="1">
      <c r="A31" s="284" t="s">
        <v>57</v>
      </c>
      <c r="B31" s="288" t="s">
        <v>56</v>
      </c>
      <c r="C31" s="52" t="s">
        <v>252</v>
      </c>
      <c r="D31" s="54" t="s">
        <v>175</v>
      </c>
      <c r="E31" s="54" t="s">
        <v>176</v>
      </c>
      <c r="F31" s="54" t="s">
        <v>177</v>
      </c>
      <c r="G31" s="54" t="s">
        <v>177</v>
      </c>
      <c r="H31" s="54" t="s">
        <v>104</v>
      </c>
      <c r="I31" s="54" t="s">
        <v>105</v>
      </c>
      <c r="J31" s="54" t="s">
        <v>105</v>
      </c>
      <c r="K31" s="54" t="s">
        <v>105</v>
      </c>
      <c r="L31" s="54" t="s">
        <v>105</v>
      </c>
      <c r="M31" s="54" t="s">
        <v>178</v>
      </c>
      <c r="N31" s="54" t="s">
        <v>178</v>
      </c>
      <c r="O31" s="54" t="s">
        <v>178</v>
      </c>
      <c r="P31" s="55"/>
      <c r="Q31" s="55"/>
    </row>
    <row r="32" spans="1:17" ht="45.75" customHeight="1">
      <c r="A32" s="284"/>
      <c r="B32" s="288"/>
      <c r="C32" s="52" t="s">
        <v>253</v>
      </c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>
      <c r="A33" s="31" t="s">
        <v>58</v>
      </c>
      <c r="B33" s="53"/>
      <c r="C33" s="52"/>
      <c r="D33" s="54"/>
      <c r="E33" s="55"/>
      <c r="F33" s="55"/>
      <c r="G33" s="55"/>
      <c r="H33" s="57"/>
      <c r="I33" s="76"/>
      <c r="J33" s="76"/>
      <c r="K33" s="76"/>
      <c r="L33" s="76"/>
      <c r="M33" s="76"/>
      <c r="N33" s="76"/>
      <c r="O33" s="76"/>
      <c r="P33" s="76"/>
      <c r="Q33" s="76"/>
    </row>
    <row r="34" spans="1:17" ht="30.75" customHeight="1">
      <c r="A34" s="284" t="s">
        <v>59</v>
      </c>
      <c r="B34" s="288" t="s">
        <v>60</v>
      </c>
      <c r="C34" s="52" t="s">
        <v>252</v>
      </c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30.75" customHeight="1">
      <c r="A35" s="284"/>
      <c r="B35" s="288"/>
      <c r="C35" s="52" t="s">
        <v>253</v>
      </c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39.950000000000003" customHeight="1">
      <c r="A36" s="293" t="s">
        <v>61</v>
      </c>
      <c r="B36" s="289" t="s">
        <v>92</v>
      </c>
      <c r="C36" s="52" t="s">
        <v>252</v>
      </c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39.950000000000003" customHeight="1">
      <c r="A37" s="294"/>
      <c r="B37" s="290"/>
      <c r="C37" s="52" t="s">
        <v>253</v>
      </c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>
      <c r="A38" s="33" t="s">
        <v>62</v>
      </c>
      <c r="B38" s="77"/>
      <c r="C38" s="78"/>
      <c r="D38" s="7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 ht="238.5" customHeight="1">
      <c r="A39" s="284" t="s">
        <v>63</v>
      </c>
      <c r="B39" s="288" t="s">
        <v>190</v>
      </c>
      <c r="C39" s="52" t="s">
        <v>252</v>
      </c>
      <c r="D39" s="91"/>
      <c r="E39" s="91" t="s">
        <v>209</v>
      </c>
      <c r="F39" s="91" t="s">
        <v>208</v>
      </c>
      <c r="G39" s="91" t="s">
        <v>197</v>
      </c>
      <c r="H39" s="306" t="s">
        <v>210</v>
      </c>
      <c r="I39" s="307"/>
      <c r="J39" s="307"/>
      <c r="K39" s="307"/>
      <c r="L39" s="307"/>
      <c r="M39" s="307"/>
      <c r="N39" s="307"/>
      <c r="O39" s="308"/>
      <c r="P39" s="54" t="s">
        <v>152</v>
      </c>
      <c r="Q39" s="55"/>
    </row>
    <row r="40" spans="1:17" ht="39.950000000000003" customHeight="1">
      <c r="A40" s="284" t="s">
        <v>242</v>
      </c>
      <c r="B40" s="288" t="s">
        <v>243</v>
      </c>
      <c r="C40" s="52" t="s">
        <v>253</v>
      </c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94.25" customHeight="1">
      <c r="A41" s="284" t="s">
        <v>64</v>
      </c>
      <c r="B41" s="288" t="s">
        <v>65</v>
      </c>
      <c r="C41" s="52" t="s">
        <v>252</v>
      </c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1" t="s">
        <v>117</v>
      </c>
      <c r="Q41" s="55"/>
    </row>
    <row r="42" spans="1:17" ht="39.950000000000003" customHeight="1">
      <c r="A42" s="284"/>
      <c r="B42" s="288"/>
      <c r="C42" s="52" t="s">
        <v>253</v>
      </c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186" customHeight="1">
      <c r="A43" s="284" t="s">
        <v>66</v>
      </c>
      <c r="B43" s="288" t="s">
        <v>67</v>
      </c>
      <c r="C43" s="52" t="s">
        <v>252</v>
      </c>
      <c r="D43" s="56" t="s">
        <v>163</v>
      </c>
      <c r="E43" s="56" t="s">
        <v>164</v>
      </c>
      <c r="F43" s="56" t="s">
        <v>167</v>
      </c>
      <c r="G43" s="301" t="s">
        <v>155</v>
      </c>
      <c r="H43" s="302"/>
      <c r="I43" s="302"/>
      <c r="J43" s="302"/>
      <c r="K43" s="302"/>
      <c r="L43" s="302"/>
      <c r="M43" s="302"/>
      <c r="N43" s="302"/>
      <c r="O43" s="303"/>
      <c r="P43" s="55"/>
      <c r="Q43" s="55"/>
    </row>
    <row r="44" spans="1:17" ht="39.950000000000003" customHeight="1">
      <c r="A44" s="284"/>
      <c r="B44" s="288"/>
      <c r="C44" s="52" t="s">
        <v>253</v>
      </c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78.25" customHeight="1">
      <c r="A45" s="284" t="s">
        <v>68</v>
      </c>
      <c r="B45" s="288" t="s">
        <v>69</v>
      </c>
      <c r="C45" s="52" t="s">
        <v>252</v>
      </c>
      <c r="D45" s="82" t="s">
        <v>153</v>
      </c>
      <c r="E45" s="82" t="s">
        <v>154</v>
      </c>
      <c r="F45" s="82" t="s">
        <v>155</v>
      </c>
      <c r="G45" s="82" t="s">
        <v>155</v>
      </c>
      <c r="H45" s="82" t="s">
        <v>156</v>
      </c>
      <c r="I45" s="82" t="s">
        <v>155</v>
      </c>
      <c r="J45" s="82" t="s">
        <v>155</v>
      </c>
      <c r="K45" s="82" t="s">
        <v>157</v>
      </c>
      <c r="L45" s="82" t="s">
        <v>155</v>
      </c>
      <c r="M45" s="82" t="s">
        <v>158</v>
      </c>
      <c r="N45" s="82" t="s">
        <v>159</v>
      </c>
      <c r="O45" s="82" t="s">
        <v>160</v>
      </c>
      <c r="P45" s="82" t="s">
        <v>161</v>
      </c>
      <c r="Q45" s="55"/>
    </row>
    <row r="46" spans="1:17" ht="39.950000000000003" customHeight="1">
      <c r="A46" s="284" t="s">
        <v>244</v>
      </c>
      <c r="B46" s="288" t="s">
        <v>245</v>
      </c>
      <c r="C46" s="52" t="s">
        <v>253</v>
      </c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39.950000000000003" customHeight="1">
      <c r="A47" s="282" t="s">
        <v>71</v>
      </c>
      <c r="B47" s="289" t="s">
        <v>70</v>
      </c>
      <c r="C47" s="52" t="s">
        <v>252</v>
      </c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39.950000000000003" customHeight="1">
      <c r="A48" s="283"/>
      <c r="B48" s="290"/>
      <c r="C48" s="52" t="s">
        <v>253</v>
      </c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129.75" customHeight="1">
      <c r="A49" s="282" t="s">
        <v>72</v>
      </c>
      <c r="B49" s="289" t="s">
        <v>73</v>
      </c>
      <c r="C49" s="83" t="s">
        <v>252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3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3" t="s">
        <v>217</v>
      </c>
      <c r="O49" s="30" t="s">
        <v>211</v>
      </c>
      <c r="P49" s="84"/>
      <c r="Q49" s="84"/>
    </row>
    <row r="50" spans="1:17" ht="39.950000000000003" customHeight="1">
      <c r="A50" s="283"/>
      <c r="B50" s="290"/>
      <c r="C50" s="52" t="s">
        <v>253</v>
      </c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s="68" customFormat="1" ht="391.5" customHeight="1">
      <c r="A51" s="284" t="s">
        <v>74</v>
      </c>
      <c r="B51" s="288" t="s">
        <v>75</v>
      </c>
      <c r="C51" s="67" t="s">
        <v>252</v>
      </c>
      <c r="D51" s="56" t="s">
        <v>94</v>
      </c>
      <c r="E51" s="56" t="s">
        <v>95</v>
      </c>
      <c r="F51" s="56" t="s">
        <v>96</v>
      </c>
      <c r="G51" s="56" t="s">
        <v>97</v>
      </c>
      <c r="H51" s="56" t="s">
        <v>98</v>
      </c>
      <c r="I51" s="56" t="s">
        <v>99</v>
      </c>
      <c r="J51" s="56" t="s">
        <v>99</v>
      </c>
      <c r="K51" s="56" t="s">
        <v>99</v>
      </c>
      <c r="L51" s="56" t="s">
        <v>100</v>
      </c>
      <c r="M51" s="64"/>
      <c r="N51" s="64"/>
      <c r="O51" s="64"/>
      <c r="P51" s="56" t="s">
        <v>101</v>
      </c>
      <c r="Q51" s="64"/>
    </row>
    <row r="52" spans="1:17" ht="39.950000000000003" customHeight="1">
      <c r="A52" s="284"/>
      <c r="B52" s="288"/>
      <c r="C52" s="52" t="s">
        <v>253</v>
      </c>
      <c r="D52" s="85"/>
      <c r="E52" s="84"/>
      <c r="F52" s="84"/>
      <c r="G52" s="84"/>
      <c r="H52" s="84"/>
      <c r="I52" s="84"/>
      <c r="J52" s="84"/>
      <c r="K52" s="84"/>
      <c r="L52" s="84"/>
      <c r="M52" s="84"/>
      <c r="N52" s="55"/>
      <c r="O52" s="55"/>
      <c r="P52" s="55"/>
      <c r="Q52" s="55"/>
    </row>
    <row r="53" spans="1:17" ht="75.75" customHeight="1">
      <c r="A53" s="284" t="s">
        <v>77</v>
      </c>
      <c r="B53" s="288" t="s">
        <v>76</v>
      </c>
      <c r="C53" s="52" t="s">
        <v>252</v>
      </c>
      <c r="D53" s="82" t="s">
        <v>106</v>
      </c>
      <c r="E53" s="82" t="s">
        <v>106</v>
      </c>
      <c r="F53" s="82" t="s">
        <v>106</v>
      </c>
      <c r="G53" s="82" t="s">
        <v>111</v>
      </c>
      <c r="H53" s="82" t="s">
        <v>107</v>
      </c>
      <c r="I53" s="82" t="s">
        <v>165</v>
      </c>
      <c r="J53" s="82" t="s">
        <v>108</v>
      </c>
      <c r="K53" s="82" t="s">
        <v>109</v>
      </c>
      <c r="L53" s="82" t="s">
        <v>110</v>
      </c>
      <c r="M53" s="82"/>
      <c r="N53" s="80"/>
      <c r="O53" s="54"/>
      <c r="P53" s="54"/>
      <c r="Q53" s="54"/>
    </row>
    <row r="54" spans="1:17" ht="31.5" customHeight="1">
      <c r="A54" s="284"/>
      <c r="B54" s="288"/>
      <c r="C54" s="52" t="s">
        <v>253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54"/>
      <c r="O54" s="54"/>
      <c r="P54" s="54"/>
      <c r="Q54" s="54"/>
    </row>
    <row r="55" spans="1:17" ht="52.5" customHeight="1">
      <c r="A55" s="284" t="s">
        <v>78</v>
      </c>
      <c r="B55" s="288" t="s">
        <v>79</v>
      </c>
      <c r="C55" s="52" t="s">
        <v>252</v>
      </c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52.5" customHeight="1">
      <c r="A56" s="284"/>
      <c r="B56" s="288"/>
      <c r="C56" s="52" t="s">
        <v>253</v>
      </c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409.5" customHeight="1">
      <c r="A57" s="284" t="s">
        <v>80</v>
      </c>
      <c r="B57" s="288" t="s">
        <v>81</v>
      </c>
      <c r="C57" s="52" t="s">
        <v>252</v>
      </c>
      <c r="D57" s="92" t="s">
        <v>198</v>
      </c>
      <c r="E57" s="91"/>
      <c r="F57" s="91" t="s">
        <v>199</v>
      </c>
      <c r="G57" s="304" t="s">
        <v>196</v>
      </c>
      <c r="H57" s="304"/>
      <c r="I57" s="91" t="s">
        <v>200</v>
      </c>
      <c r="J57" s="91" t="s">
        <v>201</v>
      </c>
      <c r="K57" s="285" t="s">
        <v>202</v>
      </c>
      <c r="L57" s="286"/>
      <c r="M57" s="286"/>
      <c r="N57" s="286"/>
      <c r="O57" s="287"/>
      <c r="P57" s="87" t="s">
        <v>162</v>
      </c>
      <c r="Q57" s="55"/>
    </row>
    <row r="58" spans="1:17" ht="39.950000000000003" customHeight="1">
      <c r="A58" s="284"/>
      <c r="B58" s="288"/>
      <c r="C58" s="52" t="s">
        <v>253</v>
      </c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68" customFormat="1" ht="183.75" customHeight="1">
      <c r="A59" s="295" t="s">
        <v>83</v>
      </c>
      <c r="B59" s="295" t="s">
        <v>82</v>
      </c>
      <c r="C59" s="295" t="s">
        <v>252</v>
      </c>
      <c r="D59" s="56"/>
      <c r="E59" s="56" t="s">
        <v>130</v>
      </c>
      <c r="F59" s="56" t="s">
        <v>131</v>
      </c>
      <c r="G59" s="88" t="s">
        <v>132</v>
      </c>
      <c r="H59" s="88" t="s">
        <v>132</v>
      </c>
      <c r="I59" s="88" t="s">
        <v>132</v>
      </c>
      <c r="J59" s="88" t="s">
        <v>132</v>
      </c>
      <c r="K59" s="88" t="s">
        <v>132</v>
      </c>
      <c r="L59" s="88" t="s">
        <v>132</v>
      </c>
      <c r="M59" s="88" t="s">
        <v>132</v>
      </c>
      <c r="N59" s="88" t="s">
        <v>132</v>
      </c>
      <c r="O59" s="88" t="s">
        <v>133</v>
      </c>
      <c r="P59" s="64"/>
      <c r="Q59" s="64"/>
    </row>
    <row r="60" spans="1:17" s="68" customFormat="1" ht="150" customHeight="1">
      <c r="A60" s="298"/>
      <c r="B60" s="298"/>
      <c r="C60" s="298"/>
      <c r="D60" s="56" t="s">
        <v>126</v>
      </c>
      <c r="E60" s="56" t="s">
        <v>126</v>
      </c>
      <c r="F60" s="56" t="s">
        <v>126</v>
      </c>
      <c r="G60" s="56" t="s">
        <v>126</v>
      </c>
      <c r="H60" s="56" t="s">
        <v>126</v>
      </c>
      <c r="I60" s="56" t="s">
        <v>126</v>
      </c>
      <c r="J60" s="56" t="s">
        <v>126</v>
      </c>
      <c r="K60" s="56" t="s">
        <v>126</v>
      </c>
      <c r="L60" s="56" t="s">
        <v>126</v>
      </c>
      <c r="M60" s="56" t="s">
        <v>126</v>
      </c>
      <c r="N60" s="56" t="s">
        <v>126</v>
      </c>
      <c r="O60" s="56" t="s">
        <v>126</v>
      </c>
      <c r="P60" s="64"/>
      <c r="Q60" s="64"/>
    </row>
    <row r="61" spans="1:17" s="68" customFormat="1" ht="316.5" customHeight="1">
      <c r="A61" s="298"/>
      <c r="B61" s="298"/>
      <c r="C61" s="296"/>
      <c r="D61" s="56" t="s">
        <v>127</v>
      </c>
      <c r="E61" s="56" t="s">
        <v>128</v>
      </c>
      <c r="F61" s="56" t="s">
        <v>129</v>
      </c>
      <c r="G61" s="56" t="s">
        <v>129</v>
      </c>
      <c r="H61" s="56" t="s">
        <v>129</v>
      </c>
      <c r="I61" s="56" t="s">
        <v>129</v>
      </c>
      <c r="J61" s="56" t="s">
        <v>129</v>
      </c>
      <c r="K61" s="56" t="s">
        <v>129</v>
      </c>
      <c r="L61" s="56" t="s">
        <v>129</v>
      </c>
      <c r="M61" s="56" t="s">
        <v>129</v>
      </c>
      <c r="N61" s="56" t="s">
        <v>129</v>
      </c>
      <c r="O61" s="56" t="s">
        <v>129</v>
      </c>
      <c r="P61" s="64"/>
      <c r="Q61" s="64"/>
    </row>
    <row r="62" spans="1:17" s="68" customFormat="1" ht="39.950000000000003" customHeight="1">
      <c r="A62" s="296"/>
      <c r="B62" s="296"/>
      <c r="C62" s="67" t="s">
        <v>253</v>
      </c>
      <c r="D62" s="56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ht="39.950000000000003" customHeight="1">
      <c r="A63" s="284" t="s">
        <v>84</v>
      </c>
      <c r="B63" s="288" t="s">
        <v>85</v>
      </c>
      <c r="C63" s="52" t="s">
        <v>252</v>
      </c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39.950000000000003" customHeight="1">
      <c r="A64" s="284"/>
      <c r="B64" s="288"/>
      <c r="C64" s="52" t="s">
        <v>253</v>
      </c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20" s="68" customFormat="1" ht="154.5" customHeight="1">
      <c r="A65" s="297" t="s">
        <v>86</v>
      </c>
      <c r="B65" s="292" t="s">
        <v>87</v>
      </c>
      <c r="C65" s="67" t="s">
        <v>252</v>
      </c>
      <c r="D65" s="65"/>
      <c r="E65" s="65"/>
      <c r="F65" s="65" t="s">
        <v>148</v>
      </c>
      <c r="G65" s="65" t="s">
        <v>134</v>
      </c>
      <c r="H65" s="65" t="s">
        <v>149</v>
      </c>
      <c r="I65" s="65"/>
      <c r="J65" s="65" t="s">
        <v>149</v>
      </c>
      <c r="K65" s="65"/>
      <c r="L65" s="65"/>
      <c r="M65" s="65" t="s">
        <v>149</v>
      </c>
      <c r="N65" s="65"/>
      <c r="O65" s="65" t="s">
        <v>150</v>
      </c>
      <c r="P65" s="65" t="s">
        <v>151</v>
      </c>
      <c r="Q65" s="64"/>
    </row>
    <row r="66" spans="1:20" s="68" customFormat="1" ht="39.950000000000003" customHeight="1">
      <c r="A66" s="297"/>
      <c r="B66" s="292"/>
      <c r="C66" s="67" t="s">
        <v>253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20" ht="39.950000000000003" customHeight="1">
      <c r="A67" s="284" t="s">
        <v>88</v>
      </c>
      <c r="B67" s="288" t="s">
        <v>89</v>
      </c>
      <c r="C67" s="52" t="s">
        <v>252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20" ht="39.950000000000003" customHeight="1">
      <c r="A68" s="284"/>
      <c r="B68" s="288"/>
      <c r="C68" s="52" t="s">
        <v>253</v>
      </c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20" ht="147" customHeight="1">
      <c r="A69" s="282" t="s">
        <v>90</v>
      </c>
      <c r="B69" s="289" t="s">
        <v>91</v>
      </c>
      <c r="C69" s="52" t="s">
        <v>252</v>
      </c>
      <c r="D69" s="54"/>
      <c r="E69" s="89" t="s">
        <v>118</v>
      </c>
      <c r="F69" s="89" t="s">
        <v>119</v>
      </c>
      <c r="G69" s="55"/>
      <c r="H69" s="55"/>
      <c r="I69" s="55"/>
      <c r="J69" s="55"/>
      <c r="K69" s="55"/>
      <c r="L69" s="55"/>
      <c r="M69" s="55"/>
      <c r="N69" s="55"/>
      <c r="O69" s="89" t="s">
        <v>120</v>
      </c>
      <c r="P69" s="55"/>
      <c r="Q69" s="55"/>
    </row>
    <row r="70" spans="1:20" ht="39.950000000000003" customHeight="1">
      <c r="A70" s="283"/>
      <c r="B70" s="290"/>
      <c r="C70" s="52" t="s">
        <v>253</v>
      </c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20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3" spans="1:20">
      <c r="B73" s="305" t="s">
        <v>218</v>
      </c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</row>
    <row r="74" spans="1:20" ht="15">
      <c r="B74" s="37"/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</row>
    <row r="75" spans="1:20" ht="15">
      <c r="B75" s="37"/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ht="15">
      <c r="B76" s="37"/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</row>
    <row r="77" spans="1:20" ht="15"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1:20" ht="15">
      <c r="B78" s="40" t="s">
        <v>10</v>
      </c>
      <c r="C78" s="41"/>
      <c r="D78" s="42"/>
      <c r="E78" s="42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</row>
    <row r="79" spans="1:20" ht="58.5" customHeight="1">
      <c r="B79" s="300" t="s">
        <v>179</v>
      </c>
      <c r="C79" s="300"/>
      <c r="D79" s="300"/>
      <c r="E79" s="300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28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4"/>
  <sheetViews>
    <sheetView tabSelected="1" view="pageBreakPreview" zoomScale="50" zoomScaleNormal="65" zoomScaleSheetLayoutView="50" workbookViewId="0">
      <selection activeCell="A3" sqref="A3:AR3"/>
    </sheetView>
  </sheetViews>
  <sheetFormatPr defaultColWidth="9.140625" defaultRowHeight="18.75"/>
  <cols>
    <col min="1" max="1" width="8.85546875" style="126" customWidth="1"/>
    <col min="2" max="2" width="81" style="126" customWidth="1"/>
    <col min="3" max="3" width="44.28515625" style="127" customWidth="1"/>
    <col min="4" max="4" width="31.85546875" style="128" customWidth="1"/>
    <col min="5" max="6" width="15.5703125" style="129" customWidth="1"/>
    <col min="7" max="7" width="15.5703125" style="200" customWidth="1"/>
    <col min="8" max="9" width="15.5703125" style="126" customWidth="1"/>
    <col min="10" max="10" width="15.5703125" style="174" customWidth="1"/>
    <col min="11" max="34" width="15.5703125" style="126" customWidth="1"/>
    <col min="35" max="43" width="15.5703125" style="119" customWidth="1"/>
    <col min="44" max="44" width="33.85546875" style="101" customWidth="1"/>
    <col min="45" max="16384" width="9.140625" style="94"/>
  </cols>
  <sheetData>
    <row r="1" spans="1:44">
      <c r="G1" s="194"/>
      <c r="H1" s="101"/>
      <c r="I1" s="101"/>
      <c r="J1" s="17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73" t="s">
        <v>274</v>
      </c>
    </row>
    <row r="2" spans="1:44" s="99" customFormat="1" ht="24" customHeight="1">
      <c r="A2" s="341" t="s">
        <v>268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</row>
    <row r="3" spans="1:44" s="103" customFormat="1" ht="27.75" customHeight="1">
      <c r="A3" s="342" t="s">
        <v>292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</row>
    <row r="4" spans="1:44" s="95" customFormat="1" ht="24" customHeight="1">
      <c r="A4" s="343" t="s">
        <v>228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</row>
    <row r="5" spans="1:44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250"/>
      <c r="AK5" s="250"/>
      <c r="AL5" s="101"/>
      <c r="AM5" s="101"/>
      <c r="AN5" s="101"/>
      <c r="AO5" s="101"/>
      <c r="AP5" s="101"/>
      <c r="AQ5" s="101"/>
      <c r="AR5" s="173" t="s">
        <v>221</v>
      </c>
    </row>
    <row r="6" spans="1:44" ht="23.25" customHeight="1">
      <c r="A6" s="336" t="s">
        <v>232</v>
      </c>
      <c r="B6" s="336" t="s">
        <v>287</v>
      </c>
      <c r="C6" s="334" t="s">
        <v>223</v>
      </c>
      <c r="D6" s="334" t="s">
        <v>4</v>
      </c>
      <c r="E6" s="335" t="s">
        <v>220</v>
      </c>
      <c r="F6" s="335"/>
      <c r="G6" s="335"/>
      <c r="H6" s="327" t="s">
        <v>219</v>
      </c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45" t="s">
        <v>275</v>
      </c>
    </row>
    <row r="7" spans="1:44" ht="28.5" customHeight="1">
      <c r="A7" s="336"/>
      <c r="B7" s="336"/>
      <c r="C7" s="334"/>
      <c r="D7" s="334"/>
      <c r="E7" s="335" t="s">
        <v>321</v>
      </c>
      <c r="F7" s="335" t="s">
        <v>291</v>
      </c>
      <c r="G7" s="335" t="s">
        <v>251</v>
      </c>
      <c r="H7" s="334" t="s">
        <v>249</v>
      </c>
      <c r="I7" s="334"/>
      <c r="J7" s="334"/>
      <c r="K7" s="334" t="s">
        <v>250</v>
      </c>
      <c r="L7" s="334"/>
      <c r="M7" s="334"/>
      <c r="N7" s="334" t="s">
        <v>254</v>
      </c>
      <c r="O7" s="334"/>
      <c r="P7" s="334"/>
      <c r="Q7" s="334" t="s">
        <v>256</v>
      </c>
      <c r="R7" s="334"/>
      <c r="S7" s="334"/>
      <c r="T7" s="334" t="s">
        <v>257</v>
      </c>
      <c r="U7" s="334"/>
      <c r="V7" s="334"/>
      <c r="W7" s="334" t="s">
        <v>258</v>
      </c>
      <c r="X7" s="334"/>
      <c r="Y7" s="334"/>
      <c r="Z7" s="334" t="s">
        <v>260</v>
      </c>
      <c r="AA7" s="334"/>
      <c r="AB7" s="334"/>
      <c r="AC7" s="334" t="s">
        <v>261</v>
      </c>
      <c r="AD7" s="334"/>
      <c r="AE7" s="334"/>
      <c r="AF7" s="334" t="s">
        <v>262</v>
      </c>
      <c r="AG7" s="334"/>
      <c r="AH7" s="334"/>
      <c r="AI7" s="334" t="s">
        <v>264</v>
      </c>
      <c r="AJ7" s="334"/>
      <c r="AK7" s="334"/>
      <c r="AL7" s="334" t="s">
        <v>265</v>
      </c>
      <c r="AM7" s="334"/>
      <c r="AN7" s="334"/>
      <c r="AO7" s="334" t="s">
        <v>266</v>
      </c>
      <c r="AP7" s="334"/>
      <c r="AQ7" s="334"/>
      <c r="AR7" s="345"/>
    </row>
    <row r="8" spans="1:44" s="222" customFormat="1" ht="41.25" customHeight="1">
      <c r="A8" s="336"/>
      <c r="B8" s="336"/>
      <c r="C8" s="334"/>
      <c r="D8" s="334"/>
      <c r="E8" s="335"/>
      <c r="F8" s="335"/>
      <c r="G8" s="335"/>
      <c r="H8" s="249" t="s">
        <v>252</v>
      </c>
      <c r="I8" s="249" t="s">
        <v>253</v>
      </c>
      <c r="J8" s="223" t="s">
        <v>251</v>
      </c>
      <c r="K8" s="249" t="s">
        <v>252</v>
      </c>
      <c r="L8" s="249" t="s">
        <v>253</v>
      </c>
      <c r="M8" s="223" t="s">
        <v>251</v>
      </c>
      <c r="N8" s="249" t="s">
        <v>252</v>
      </c>
      <c r="O8" s="249" t="s">
        <v>253</v>
      </c>
      <c r="P8" s="223" t="s">
        <v>251</v>
      </c>
      <c r="Q8" s="249" t="s">
        <v>252</v>
      </c>
      <c r="R8" s="249" t="s">
        <v>253</v>
      </c>
      <c r="S8" s="223" t="s">
        <v>251</v>
      </c>
      <c r="T8" s="249" t="s">
        <v>252</v>
      </c>
      <c r="U8" s="249" t="s">
        <v>253</v>
      </c>
      <c r="V8" s="223" t="s">
        <v>251</v>
      </c>
      <c r="W8" s="249" t="s">
        <v>252</v>
      </c>
      <c r="X8" s="249" t="s">
        <v>253</v>
      </c>
      <c r="Y8" s="223" t="s">
        <v>251</v>
      </c>
      <c r="Z8" s="249" t="s">
        <v>252</v>
      </c>
      <c r="AA8" s="249" t="s">
        <v>253</v>
      </c>
      <c r="AB8" s="223" t="s">
        <v>251</v>
      </c>
      <c r="AC8" s="249" t="s">
        <v>252</v>
      </c>
      <c r="AD8" s="249" t="s">
        <v>253</v>
      </c>
      <c r="AE8" s="223" t="s">
        <v>251</v>
      </c>
      <c r="AF8" s="249" t="s">
        <v>252</v>
      </c>
      <c r="AG8" s="249" t="s">
        <v>253</v>
      </c>
      <c r="AH8" s="223" t="s">
        <v>251</v>
      </c>
      <c r="AI8" s="249" t="s">
        <v>252</v>
      </c>
      <c r="AJ8" s="249" t="s">
        <v>253</v>
      </c>
      <c r="AK8" s="223" t="s">
        <v>251</v>
      </c>
      <c r="AL8" s="249" t="s">
        <v>252</v>
      </c>
      <c r="AM8" s="249" t="s">
        <v>253</v>
      </c>
      <c r="AN8" s="223" t="s">
        <v>251</v>
      </c>
      <c r="AO8" s="249" t="s">
        <v>252</v>
      </c>
      <c r="AP8" s="249" t="s">
        <v>253</v>
      </c>
      <c r="AQ8" s="223" t="s">
        <v>251</v>
      </c>
      <c r="AR8" s="345"/>
    </row>
    <row r="9" spans="1:44" s="205" customFormat="1" ht="13.5" customHeight="1">
      <c r="A9" s="219">
        <v>1</v>
      </c>
      <c r="B9" s="219">
        <v>2</v>
      </c>
      <c r="C9" s="219">
        <v>3</v>
      </c>
      <c r="D9" s="219">
        <v>4</v>
      </c>
      <c r="E9" s="219">
        <v>5</v>
      </c>
      <c r="F9" s="219">
        <v>6</v>
      </c>
      <c r="G9" s="219">
        <v>7</v>
      </c>
      <c r="H9" s="219">
        <v>8</v>
      </c>
      <c r="I9" s="219">
        <v>9</v>
      </c>
      <c r="J9" s="220">
        <v>10</v>
      </c>
      <c r="K9" s="219">
        <v>11</v>
      </c>
      <c r="L9" s="219">
        <v>12</v>
      </c>
      <c r="M9" s="220">
        <v>13</v>
      </c>
      <c r="N9" s="219">
        <v>14</v>
      </c>
      <c r="O9" s="219">
        <v>15</v>
      </c>
      <c r="P9" s="220">
        <v>16</v>
      </c>
      <c r="Q9" s="219">
        <v>17</v>
      </c>
      <c r="R9" s="219">
        <v>18</v>
      </c>
      <c r="S9" s="220">
        <v>19</v>
      </c>
      <c r="T9" s="219">
        <v>20</v>
      </c>
      <c r="U9" s="219">
        <v>21</v>
      </c>
      <c r="V9" s="220">
        <v>22</v>
      </c>
      <c r="W9" s="219">
        <v>23</v>
      </c>
      <c r="X9" s="219">
        <v>24</v>
      </c>
      <c r="Y9" s="220">
        <v>25</v>
      </c>
      <c r="Z9" s="219">
        <v>26</v>
      </c>
      <c r="AA9" s="219">
        <v>24</v>
      </c>
      <c r="AB9" s="220">
        <v>25</v>
      </c>
      <c r="AC9" s="219">
        <v>29</v>
      </c>
      <c r="AD9" s="219">
        <v>30</v>
      </c>
      <c r="AE9" s="220">
        <v>31</v>
      </c>
      <c r="AF9" s="219">
        <v>32</v>
      </c>
      <c r="AG9" s="219">
        <v>33</v>
      </c>
      <c r="AH9" s="220">
        <v>34</v>
      </c>
      <c r="AI9" s="219">
        <v>35</v>
      </c>
      <c r="AJ9" s="219">
        <v>36</v>
      </c>
      <c r="AK9" s="220">
        <v>37</v>
      </c>
      <c r="AL9" s="219">
        <v>38</v>
      </c>
      <c r="AM9" s="219">
        <v>39</v>
      </c>
      <c r="AN9" s="220">
        <v>40</v>
      </c>
      <c r="AO9" s="219">
        <v>41</v>
      </c>
      <c r="AP9" s="219">
        <v>42</v>
      </c>
      <c r="AQ9" s="220">
        <v>43</v>
      </c>
      <c r="AR9" s="221">
        <v>44</v>
      </c>
    </row>
    <row r="10" spans="1:44" ht="30" customHeight="1">
      <c r="A10" s="327" t="s">
        <v>225</v>
      </c>
      <c r="B10" s="327"/>
      <c r="C10" s="327"/>
      <c r="D10" s="216" t="s">
        <v>222</v>
      </c>
      <c r="E10" s="214">
        <f>SUM(E11:E12)</f>
        <v>70589.8</v>
      </c>
      <c r="F10" s="214">
        <f>SUM(F11:F12)</f>
        <v>45357.7</v>
      </c>
      <c r="G10" s="217">
        <f>IF(F10,F10/E10*100,0)</f>
        <v>64.255317340465609</v>
      </c>
      <c r="H10" s="218">
        <f>SUM(H11:H12)</f>
        <v>0</v>
      </c>
      <c r="I10" s="218">
        <f>SUM(I11:I12)</f>
        <v>0</v>
      </c>
      <c r="J10" s="215">
        <f>IF(I10,I10/H10*100,0)</f>
        <v>0</v>
      </c>
      <c r="K10" s="218">
        <f t="shared" ref="K10:L10" si="0">SUM(K11:K12)</f>
        <v>0</v>
      </c>
      <c r="L10" s="218">
        <f t="shared" si="0"/>
        <v>0</v>
      </c>
      <c r="M10" s="215">
        <f t="shared" ref="M10:M12" si="1">IF(L10,L10/K10*100,0)</f>
        <v>0</v>
      </c>
      <c r="N10" s="218">
        <f t="shared" ref="N10:O10" si="2">SUM(N11:N12)</f>
        <v>0</v>
      </c>
      <c r="O10" s="218">
        <f t="shared" si="2"/>
        <v>0</v>
      </c>
      <c r="P10" s="215">
        <f t="shared" ref="P10:P12" si="3">IF(O10,O10/N10*100,0)</f>
        <v>0</v>
      </c>
      <c r="Q10" s="218">
        <f t="shared" ref="Q10:R10" si="4">SUM(Q11:Q12)</f>
        <v>0</v>
      </c>
      <c r="R10" s="218">
        <f t="shared" si="4"/>
        <v>0</v>
      </c>
      <c r="S10" s="215">
        <f t="shared" ref="S10:S12" si="5">IF(R10,R10/Q10*100,0)</f>
        <v>0</v>
      </c>
      <c r="T10" s="218">
        <f t="shared" ref="T10:U10" si="6">SUM(T11:T12)</f>
        <v>0</v>
      </c>
      <c r="U10" s="218">
        <f t="shared" si="6"/>
        <v>0</v>
      </c>
      <c r="V10" s="215">
        <f t="shared" ref="V10:V12" si="7">IF(U10,U10/T10*100,0)</f>
        <v>0</v>
      </c>
      <c r="W10" s="218">
        <f t="shared" ref="W10:X10" si="8">SUM(W11:W12)</f>
        <v>0</v>
      </c>
      <c r="X10" s="218">
        <f t="shared" si="8"/>
        <v>0</v>
      </c>
      <c r="Y10" s="215">
        <f t="shared" ref="Y10:Y12" si="9">IF(X10,X10/W10*100,0)</f>
        <v>0</v>
      </c>
      <c r="Z10" s="218">
        <f t="shared" ref="Z10:AA10" si="10">SUM(Z11:Z12)</f>
        <v>0</v>
      </c>
      <c r="AA10" s="218">
        <f t="shared" si="10"/>
        <v>0</v>
      </c>
      <c r="AB10" s="215">
        <f t="shared" ref="AB10:AB12" si="11">IF(AA10,AA10/Z10*100,0)</f>
        <v>0</v>
      </c>
      <c r="AC10" s="218">
        <f t="shared" ref="AC10:AD10" si="12">SUM(AC11:AC12)</f>
        <v>0</v>
      </c>
      <c r="AD10" s="218">
        <f t="shared" si="12"/>
        <v>0</v>
      </c>
      <c r="AE10" s="215">
        <f t="shared" ref="AE10:AE12" si="13">IF(AD10,AD10/AC10*100,0)</f>
        <v>0</v>
      </c>
      <c r="AF10" s="218">
        <f t="shared" ref="AF10:AG10" si="14">SUM(AF11:AF12)</f>
        <v>0</v>
      </c>
      <c r="AG10" s="218">
        <f t="shared" si="14"/>
        <v>250</v>
      </c>
      <c r="AH10" s="215" t="e">
        <f t="shared" ref="AH10:AH12" si="15">IF(AG10,AG10/AF10*100,0)</f>
        <v>#DIV/0!</v>
      </c>
      <c r="AI10" s="218">
        <f t="shared" ref="AI10:AJ10" si="16">SUM(AI11:AI12)</f>
        <v>0</v>
      </c>
      <c r="AJ10" s="218">
        <f t="shared" si="16"/>
        <v>0</v>
      </c>
      <c r="AK10" s="215">
        <f t="shared" ref="AK10:AK12" si="17">IF(AJ10,AJ10/AI10*100,0)</f>
        <v>0</v>
      </c>
      <c r="AL10" s="218">
        <f t="shared" ref="AL10:AM10" si="18">SUM(AL11:AL12)</f>
        <v>500</v>
      </c>
      <c r="AM10" s="218">
        <f t="shared" si="18"/>
        <v>0</v>
      </c>
      <c r="AN10" s="215">
        <f t="shared" ref="AN10:AN12" si="19">IF(AM10,AM10/AL10*100,0)</f>
        <v>0</v>
      </c>
      <c r="AO10" s="218">
        <f t="shared" ref="AO10:AP10" si="20">SUM(AO11:AO12)</f>
        <v>0</v>
      </c>
      <c r="AP10" s="218">
        <f t="shared" si="20"/>
        <v>0</v>
      </c>
      <c r="AQ10" s="215">
        <f t="shared" ref="AQ10:AQ12" si="21">IF(AP10,AP10/AO10*100,0)</f>
        <v>0</v>
      </c>
      <c r="AR10" s="328"/>
    </row>
    <row r="11" spans="1:44" ht="57.75" customHeight="1">
      <c r="A11" s="327"/>
      <c r="B11" s="327"/>
      <c r="C11" s="327"/>
      <c r="D11" s="207" t="s">
        <v>234</v>
      </c>
      <c r="E11" s="208">
        <f>H11+K11+N11+Q11+T11+W11+Z11+AC11+AF11+AI11+AL11+AO11+E56</f>
        <v>0</v>
      </c>
      <c r="F11" s="208">
        <f>I11+L11+O11+R11+U11+X11+AA11+AD11+AG11+AJ11+AM11+AP11+F56</f>
        <v>0</v>
      </c>
      <c r="G11" s="182">
        <f t="shared" ref="G11:G15" si="22">IF(F11,F11/E11*100,0)</f>
        <v>0</v>
      </c>
      <c r="H11" s="185">
        <f>H46</f>
        <v>0</v>
      </c>
      <c r="I11" s="183">
        <f t="shared" ref="I11:I12" si="23">SUM(I25,I34,I40,I43)</f>
        <v>0</v>
      </c>
      <c r="J11" s="180">
        <f t="shared" ref="J11:J15" si="24">IF(I11,I11/H11*100,0)</f>
        <v>0</v>
      </c>
      <c r="K11" s="185">
        <f t="shared" ref="K11" si="25">K46</f>
        <v>0</v>
      </c>
      <c r="L11" s="183">
        <f t="shared" ref="L11:AP12" si="26">SUM(L25,L34,L40,L43)</f>
        <v>0</v>
      </c>
      <c r="M11" s="180">
        <f t="shared" si="1"/>
        <v>0</v>
      </c>
      <c r="N11" s="185">
        <f t="shared" ref="N11" si="27">N46</f>
        <v>0</v>
      </c>
      <c r="O11" s="183">
        <f t="shared" si="26"/>
        <v>0</v>
      </c>
      <c r="P11" s="180">
        <f t="shared" si="3"/>
        <v>0</v>
      </c>
      <c r="Q11" s="185">
        <f t="shared" ref="Q11" si="28">Q46</f>
        <v>0</v>
      </c>
      <c r="R11" s="183">
        <f t="shared" si="26"/>
        <v>0</v>
      </c>
      <c r="S11" s="180">
        <f t="shared" si="5"/>
        <v>0</v>
      </c>
      <c r="T11" s="185">
        <f t="shared" ref="T11" si="29">T46</f>
        <v>0</v>
      </c>
      <c r="U11" s="183">
        <f t="shared" si="26"/>
        <v>0</v>
      </c>
      <c r="V11" s="180">
        <f t="shared" si="7"/>
        <v>0</v>
      </c>
      <c r="W11" s="185">
        <f t="shared" ref="W11" si="30">W46</f>
        <v>0</v>
      </c>
      <c r="X11" s="183">
        <f t="shared" si="26"/>
        <v>0</v>
      </c>
      <c r="Y11" s="180">
        <f t="shared" si="9"/>
        <v>0</v>
      </c>
      <c r="Z11" s="185">
        <f t="shared" ref="Z11" si="31">Z46</f>
        <v>0</v>
      </c>
      <c r="AA11" s="183">
        <f t="shared" si="26"/>
        <v>0</v>
      </c>
      <c r="AB11" s="180">
        <f t="shared" si="11"/>
        <v>0</v>
      </c>
      <c r="AC11" s="185">
        <f t="shared" ref="AC11" si="32">AC46</f>
        <v>0</v>
      </c>
      <c r="AD11" s="183">
        <f t="shared" si="26"/>
        <v>0</v>
      </c>
      <c r="AE11" s="180">
        <f t="shared" si="13"/>
        <v>0</v>
      </c>
      <c r="AF11" s="185">
        <f t="shared" ref="AF11" si="33">AF46</f>
        <v>0</v>
      </c>
      <c r="AG11" s="183">
        <f t="shared" si="26"/>
        <v>0</v>
      </c>
      <c r="AH11" s="180">
        <f t="shared" si="15"/>
        <v>0</v>
      </c>
      <c r="AI11" s="185">
        <f t="shared" ref="AI11" si="34">AI46</f>
        <v>0</v>
      </c>
      <c r="AJ11" s="183">
        <f t="shared" si="26"/>
        <v>0</v>
      </c>
      <c r="AK11" s="180">
        <f t="shared" si="17"/>
        <v>0</v>
      </c>
      <c r="AL11" s="185">
        <f t="shared" ref="AL11" si="35">AL46</f>
        <v>0</v>
      </c>
      <c r="AM11" s="183">
        <f t="shared" si="26"/>
        <v>0</v>
      </c>
      <c r="AN11" s="180">
        <f t="shared" si="19"/>
        <v>0</v>
      </c>
      <c r="AO11" s="185">
        <f t="shared" ref="AO11" si="36">AO46</f>
        <v>0</v>
      </c>
      <c r="AP11" s="183">
        <f t="shared" si="26"/>
        <v>0</v>
      </c>
      <c r="AQ11" s="180">
        <f t="shared" si="21"/>
        <v>0</v>
      </c>
      <c r="AR11" s="329"/>
    </row>
    <row r="12" spans="1:44" ht="43.5" customHeight="1">
      <c r="A12" s="327"/>
      <c r="B12" s="327"/>
      <c r="C12" s="327"/>
      <c r="D12" s="206" t="s">
        <v>7</v>
      </c>
      <c r="E12" s="208">
        <f>H12+K12+N12+Q12+T12+W12+Z12+AC12+AF12+AI12+AL12+AO12+E57</f>
        <v>70589.8</v>
      </c>
      <c r="F12" s="208">
        <f>I12+L12+O12+R12+U12+X12+AA12+AD12+AG12+AJ12+AM12+AP12+F57</f>
        <v>45357.7</v>
      </c>
      <c r="G12" s="182">
        <f t="shared" si="22"/>
        <v>64.255317340465609</v>
      </c>
      <c r="H12" s="185">
        <f>H47</f>
        <v>0</v>
      </c>
      <c r="I12" s="183">
        <f t="shared" si="23"/>
        <v>0</v>
      </c>
      <c r="J12" s="180">
        <f t="shared" si="24"/>
        <v>0</v>
      </c>
      <c r="K12" s="185">
        <f t="shared" ref="K12" si="37">K47</f>
        <v>0</v>
      </c>
      <c r="L12" s="183">
        <f t="shared" si="26"/>
        <v>0</v>
      </c>
      <c r="M12" s="180">
        <f t="shared" si="1"/>
        <v>0</v>
      </c>
      <c r="N12" s="185">
        <f t="shared" ref="N12" si="38">N47</f>
        <v>0</v>
      </c>
      <c r="O12" s="183">
        <f t="shared" si="26"/>
        <v>0</v>
      </c>
      <c r="P12" s="180">
        <f t="shared" si="3"/>
        <v>0</v>
      </c>
      <c r="Q12" s="185">
        <f t="shared" ref="Q12" si="39">Q47</f>
        <v>0</v>
      </c>
      <c r="R12" s="183">
        <f t="shared" si="26"/>
        <v>0</v>
      </c>
      <c r="S12" s="180">
        <f t="shared" si="5"/>
        <v>0</v>
      </c>
      <c r="T12" s="185">
        <f t="shared" ref="T12" si="40">T47</f>
        <v>0</v>
      </c>
      <c r="U12" s="183">
        <f t="shared" si="26"/>
        <v>0</v>
      </c>
      <c r="V12" s="180">
        <f t="shared" si="7"/>
        <v>0</v>
      </c>
      <c r="W12" s="185">
        <f t="shared" ref="W12" si="41">W47</f>
        <v>0</v>
      </c>
      <c r="X12" s="183">
        <f t="shared" si="26"/>
        <v>0</v>
      </c>
      <c r="Y12" s="180">
        <f t="shared" si="9"/>
        <v>0</v>
      </c>
      <c r="Z12" s="185">
        <f t="shared" ref="Z12" si="42">Z47</f>
        <v>0</v>
      </c>
      <c r="AA12" s="183">
        <f t="shared" si="26"/>
        <v>0</v>
      </c>
      <c r="AB12" s="180">
        <f t="shared" si="11"/>
        <v>0</v>
      </c>
      <c r="AC12" s="185">
        <f t="shared" ref="AC12" si="43">AC47</f>
        <v>0</v>
      </c>
      <c r="AD12" s="183">
        <f t="shared" si="26"/>
        <v>0</v>
      </c>
      <c r="AE12" s="180">
        <f t="shared" si="13"/>
        <v>0</v>
      </c>
      <c r="AF12" s="185">
        <f t="shared" ref="AF12" si="44">AF47</f>
        <v>0</v>
      </c>
      <c r="AG12" s="183">
        <f t="shared" si="26"/>
        <v>250</v>
      </c>
      <c r="AH12" s="180" t="e">
        <f t="shared" si="15"/>
        <v>#DIV/0!</v>
      </c>
      <c r="AI12" s="185">
        <f t="shared" ref="AI12" si="45">AI47</f>
        <v>0</v>
      </c>
      <c r="AJ12" s="183">
        <f t="shared" si="26"/>
        <v>0</v>
      </c>
      <c r="AK12" s="180">
        <f t="shared" si="17"/>
        <v>0</v>
      </c>
      <c r="AL12" s="185">
        <f t="shared" ref="AL12" si="46">AL47</f>
        <v>500</v>
      </c>
      <c r="AM12" s="183">
        <f t="shared" si="26"/>
        <v>0</v>
      </c>
      <c r="AN12" s="180">
        <f t="shared" si="19"/>
        <v>0</v>
      </c>
      <c r="AO12" s="185">
        <f t="shared" ref="AO12" si="47">AO47</f>
        <v>0</v>
      </c>
      <c r="AP12" s="183">
        <f t="shared" si="26"/>
        <v>0</v>
      </c>
      <c r="AQ12" s="180">
        <f t="shared" si="21"/>
        <v>0</v>
      </c>
      <c r="AR12" s="329"/>
    </row>
    <row r="13" spans="1:44" ht="30" customHeight="1">
      <c r="A13" s="333" t="s">
        <v>288</v>
      </c>
      <c r="B13" s="340"/>
      <c r="C13" s="340"/>
      <c r="D13" s="213" t="s">
        <v>5</v>
      </c>
      <c r="E13" s="214">
        <f>SUM(E14:E15)</f>
        <v>70589.8</v>
      </c>
      <c r="F13" s="214">
        <f>SUM(F14:F15)</f>
        <v>45357.7</v>
      </c>
      <c r="G13" s="217">
        <f t="shared" si="22"/>
        <v>64.255317340465609</v>
      </c>
      <c r="H13" s="214">
        <f>SUM(H14:H15)</f>
        <v>0</v>
      </c>
      <c r="I13" s="214">
        <f>SUM(I14:I15)</f>
        <v>0</v>
      </c>
      <c r="J13" s="215">
        <f t="shared" si="24"/>
        <v>0</v>
      </c>
      <c r="K13" s="214">
        <f t="shared" ref="K13:L13" si="48">SUM(K14:K15)</f>
        <v>0</v>
      </c>
      <c r="L13" s="214">
        <f t="shared" si="48"/>
        <v>0</v>
      </c>
      <c r="M13" s="215">
        <f t="shared" ref="M13:M15" si="49">IF(L13,L13/K13*100,0)</f>
        <v>0</v>
      </c>
      <c r="N13" s="214">
        <f t="shared" ref="N13:O13" si="50">SUM(N14:N15)</f>
        <v>0</v>
      </c>
      <c r="O13" s="214">
        <f t="shared" si="50"/>
        <v>0</v>
      </c>
      <c r="P13" s="215">
        <f t="shared" ref="P13:P15" si="51">IF(O13,O13/N13*100,0)</f>
        <v>0</v>
      </c>
      <c r="Q13" s="214">
        <f t="shared" ref="Q13:R13" si="52">SUM(Q14:Q15)</f>
        <v>0</v>
      </c>
      <c r="R13" s="214">
        <f t="shared" si="52"/>
        <v>0</v>
      </c>
      <c r="S13" s="215">
        <f t="shared" ref="S13:S15" si="53">IF(R13,R13/Q13*100,0)</f>
        <v>0</v>
      </c>
      <c r="T13" s="214">
        <f t="shared" ref="T13:U13" si="54">SUM(T14:T15)</f>
        <v>0</v>
      </c>
      <c r="U13" s="214">
        <f t="shared" si="54"/>
        <v>0</v>
      </c>
      <c r="V13" s="215">
        <f t="shared" ref="V13:V15" si="55">IF(U13,U13/T13*100,0)</f>
        <v>0</v>
      </c>
      <c r="W13" s="214">
        <f t="shared" ref="W13:X13" si="56">SUM(W14:W15)</f>
        <v>0</v>
      </c>
      <c r="X13" s="214">
        <f t="shared" si="56"/>
        <v>0</v>
      </c>
      <c r="Y13" s="215">
        <f t="shared" ref="Y13:Y15" si="57">IF(X13,X13/W13*100,0)</f>
        <v>0</v>
      </c>
      <c r="Z13" s="214">
        <f t="shared" ref="Z13:AA13" si="58">SUM(Z14:Z15)</f>
        <v>0</v>
      </c>
      <c r="AA13" s="214">
        <f t="shared" si="58"/>
        <v>0</v>
      </c>
      <c r="AB13" s="215">
        <f t="shared" ref="AB13:AB15" si="59">IF(AA13,AA13/Z13*100,0)</f>
        <v>0</v>
      </c>
      <c r="AC13" s="214">
        <f t="shared" ref="AC13:AD13" si="60">SUM(AC14:AC15)</f>
        <v>0</v>
      </c>
      <c r="AD13" s="214">
        <f t="shared" si="60"/>
        <v>0</v>
      </c>
      <c r="AE13" s="215">
        <f t="shared" ref="AE13:AE15" si="61">IF(AD13,AD13/AC13*100,0)</f>
        <v>0</v>
      </c>
      <c r="AF13" s="214">
        <f t="shared" ref="AF13:AG13" si="62">SUM(AF14:AF15)</f>
        <v>0</v>
      </c>
      <c r="AG13" s="214">
        <f t="shared" si="62"/>
        <v>250</v>
      </c>
      <c r="AH13" s="215" t="e">
        <f t="shared" ref="AH13:AH15" si="63">IF(AG13,AG13/AF13*100,0)</f>
        <v>#DIV/0!</v>
      </c>
      <c r="AI13" s="214">
        <f t="shared" ref="AI13:AJ13" si="64">SUM(AI14:AI15)</f>
        <v>0</v>
      </c>
      <c r="AJ13" s="214">
        <f t="shared" si="64"/>
        <v>0</v>
      </c>
      <c r="AK13" s="215">
        <f t="shared" ref="AK13:AK15" si="65">IF(AJ13,AJ13/AI13*100,0)</f>
        <v>0</v>
      </c>
      <c r="AL13" s="214">
        <f t="shared" ref="AL13:AM13" si="66">SUM(AL14:AL15)</f>
        <v>500</v>
      </c>
      <c r="AM13" s="214">
        <f t="shared" si="66"/>
        <v>0</v>
      </c>
      <c r="AN13" s="215">
        <f t="shared" ref="AN13:AN15" si="67">IF(AM13,AM13/AL13*100,0)</f>
        <v>0</v>
      </c>
      <c r="AO13" s="214">
        <f t="shared" ref="AO13:AP13" si="68">SUM(AO14:AO15)</f>
        <v>0</v>
      </c>
      <c r="AP13" s="214">
        <f t="shared" si="68"/>
        <v>0</v>
      </c>
      <c r="AQ13" s="215">
        <f t="shared" ref="AQ13:AQ15" si="69">IF(AP13,AP13/AO13*100,0)</f>
        <v>0</v>
      </c>
      <c r="AR13" s="337"/>
    </row>
    <row r="14" spans="1:44" ht="58.5" customHeight="1">
      <c r="A14" s="340"/>
      <c r="B14" s="340"/>
      <c r="C14" s="340"/>
      <c r="D14" s="206" t="s">
        <v>234</v>
      </c>
      <c r="E14" s="208">
        <f>E46+E56</f>
        <v>0</v>
      </c>
      <c r="F14" s="208">
        <f>F46+F56</f>
        <v>0</v>
      </c>
      <c r="G14" s="182">
        <f t="shared" si="22"/>
        <v>0</v>
      </c>
      <c r="H14" s="212">
        <f>H46</f>
        <v>0</v>
      </c>
      <c r="I14" s="208">
        <f>I46</f>
        <v>0</v>
      </c>
      <c r="J14" s="180">
        <f t="shared" si="24"/>
        <v>0</v>
      </c>
      <c r="K14" s="212">
        <f t="shared" ref="K14:L14" si="70">K46</f>
        <v>0</v>
      </c>
      <c r="L14" s="208">
        <f t="shared" si="70"/>
        <v>0</v>
      </c>
      <c r="M14" s="180">
        <f t="shared" si="49"/>
        <v>0</v>
      </c>
      <c r="N14" s="212">
        <f t="shared" ref="N14:O14" si="71">N46</f>
        <v>0</v>
      </c>
      <c r="O14" s="208">
        <f t="shared" si="71"/>
        <v>0</v>
      </c>
      <c r="P14" s="180">
        <f t="shared" si="51"/>
        <v>0</v>
      </c>
      <c r="Q14" s="212">
        <f t="shared" ref="Q14:R14" si="72">Q46</f>
        <v>0</v>
      </c>
      <c r="R14" s="208">
        <f t="shared" si="72"/>
        <v>0</v>
      </c>
      <c r="S14" s="180">
        <f t="shared" si="53"/>
        <v>0</v>
      </c>
      <c r="T14" s="212">
        <f t="shared" ref="T14:U14" si="73">T46</f>
        <v>0</v>
      </c>
      <c r="U14" s="208">
        <f t="shared" si="73"/>
        <v>0</v>
      </c>
      <c r="V14" s="180">
        <f t="shared" si="55"/>
        <v>0</v>
      </c>
      <c r="W14" s="212">
        <f t="shared" ref="W14:X14" si="74">W46</f>
        <v>0</v>
      </c>
      <c r="X14" s="208">
        <f t="shared" si="74"/>
        <v>0</v>
      </c>
      <c r="Y14" s="180">
        <f t="shared" si="57"/>
        <v>0</v>
      </c>
      <c r="Z14" s="212">
        <f t="shared" ref="Z14:AA14" si="75">Z46</f>
        <v>0</v>
      </c>
      <c r="AA14" s="208">
        <f t="shared" si="75"/>
        <v>0</v>
      </c>
      <c r="AB14" s="180">
        <f t="shared" si="59"/>
        <v>0</v>
      </c>
      <c r="AC14" s="212">
        <f t="shared" ref="AC14:AD14" si="76">AC46</f>
        <v>0</v>
      </c>
      <c r="AD14" s="208">
        <f t="shared" si="76"/>
        <v>0</v>
      </c>
      <c r="AE14" s="180">
        <f t="shared" si="61"/>
        <v>0</v>
      </c>
      <c r="AF14" s="212">
        <f t="shared" ref="AF14:AG14" si="77">AF46</f>
        <v>0</v>
      </c>
      <c r="AG14" s="208">
        <f t="shared" si="77"/>
        <v>0</v>
      </c>
      <c r="AH14" s="180">
        <f t="shared" si="63"/>
        <v>0</v>
      </c>
      <c r="AI14" s="212">
        <f t="shared" ref="AI14:AJ14" si="78">AI46</f>
        <v>0</v>
      </c>
      <c r="AJ14" s="208">
        <f t="shared" si="78"/>
        <v>0</v>
      </c>
      <c r="AK14" s="180">
        <f t="shared" si="65"/>
        <v>0</v>
      </c>
      <c r="AL14" s="212">
        <f t="shared" ref="AL14:AM14" si="79">AL46</f>
        <v>0</v>
      </c>
      <c r="AM14" s="208">
        <f t="shared" si="79"/>
        <v>0</v>
      </c>
      <c r="AN14" s="180">
        <f t="shared" si="67"/>
        <v>0</v>
      </c>
      <c r="AO14" s="212">
        <f t="shared" ref="AO14:AP14" si="80">AO46</f>
        <v>0</v>
      </c>
      <c r="AP14" s="208">
        <f t="shared" si="80"/>
        <v>0</v>
      </c>
      <c r="AQ14" s="180">
        <f t="shared" si="69"/>
        <v>0</v>
      </c>
      <c r="AR14" s="338"/>
    </row>
    <row r="15" spans="1:44" ht="39" customHeight="1">
      <c r="A15" s="340"/>
      <c r="B15" s="340"/>
      <c r="C15" s="340"/>
      <c r="D15" s="206" t="s">
        <v>7</v>
      </c>
      <c r="E15" s="208">
        <f>E47+E57</f>
        <v>70589.8</v>
      </c>
      <c r="F15" s="208">
        <f>F47+F57</f>
        <v>45357.7</v>
      </c>
      <c r="G15" s="182">
        <f t="shared" si="22"/>
        <v>64.255317340465609</v>
      </c>
      <c r="H15" s="181">
        <f>H47</f>
        <v>0</v>
      </c>
      <c r="I15" s="182">
        <f>I47</f>
        <v>0</v>
      </c>
      <c r="J15" s="180">
        <f t="shared" si="24"/>
        <v>0</v>
      </c>
      <c r="K15" s="181">
        <f t="shared" ref="K15:L15" si="81">K47</f>
        <v>0</v>
      </c>
      <c r="L15" s="182">
        <f t="shared" si="81"/>
        <v>0</v>
      </c>
      <c r="M15" s="180">
        <f t="shared" si="49"/>
        <v>0</v>
      </c>
      <c r="N15" s="181">
        <f t="shared" ref="N15:O15" si="82">N47</f>
        <v>0</v>
      </c>
      <c r="O15" s="182">
        <f t="shared" si="82"/>
        <v>0</v>
      </c>
      <c r="P15" s="180">
        <f t="shared" si="51"/>
        <v>0</v>
      </c>
      <c r="Q15" s="181">
        <f t="shared" ref="Q15:R15" si="83">Q47</f>
        <v>0</v>
      </c>
      <c r="R15" s="182">
        <f t="shared" si="83"/>
        <v>0</v>
      </c>
      <c r="S15" s="180">
        <f t="shared" si="53"/>
        <v>0</v>
      </c>
      <c r="T15" s="181">
        <f t="shared" ref="T15:U15" si="84">T47</f>
        <v>0</v>
      </c>
      <c r="U15" s="182">
        <f t="shared" si="84"/>
        <v>0</v>
      </c>
      <c r="V15" s="180">
        <f t="shared" si="55"/>
        <v>0</v>
      </c>
      <c r="W15" s="181">
        <f t="shared" ref="W15:X15" si="85">W47</f>
        <v>0</v>
      </c>
      <c r="X15" s="182">
        <f t="shared" si="85"/>
        <v>0</v>
      </c>
      <c r="Y15" s="180">
        <f t="shared" si="57"/>
        <v>0</v>
      </c>
      <c r="Z15" s="181">
        <f t="shared" ref="Z15:AA15" si="86">Z47</f>
        <v>0</v>
      </c>
      <c r="AA15" s="182">
        <f t="shared" si="86"/>
        <v>0</v>
      </c>
      <c r="AB15" s="180">
        <f t="shared" si="59"/>
        <v>0</v>
      </c>
      <c r="AC15" s="181">
        <f t="shared" ref="AC15:AD15" si="87">AC47</f>
        <v>0</v>
      </c>
      <c r="AD15" s="182">
        <f t="shared" si="87"/>
        <v>0</v>
      </c>
      <c r="AE15" s="180">
        <f t="shared" si="61"/>
        <v>0</v>
      </c>
      <c r="AF15" s="181">
        <f t="shared" ref="AF15:AG15" si="88">AF47</f>
        <v>0</v>
      </c>
      <c r="AG15" s="182">
        <f t="shared" si="88"/>
        <v>250</v>
      </c>
      <c r="AH15" s="180" t="e">
        <f t="shared" si="63"/>
        <v>#DIV/0!</v>
      </c>
      <c r="AI15" s="181">
        <f t="shared" ref="AI15:AJ15" si="89">AI47</f>
        <v>0</v>
      </c>
      <c r="AJ15" s="182">
        <f t="shared" si="89"/>
        <v>0</v>
      </c>
      <c r="AK15" s="180">
        <f t="shared" si="65"/>
        <v>0</v>
      </c>
      <c r="AL15" s="181">
        <f t="shared" ref="AL15:AM15" si="90">AL47</f>
        <v>500</v>
      </c>
      <c r="AM15" s="182">
        <f t="shared" si="90"/>
        <v>0</v>
      </c>
      <c r="AN15" s="180">
        <f t="shared" si="67"/>
        <v>0</v>
      </c>
      <c r="AO15" s="181">
        <f t="shared" ref="AO15:AP15" si="91">AO47</f>
        <v>0</v>
      </c>
      <c r="AP15" s="182">
        <f t="shared" si="91"/>
        <v>0</v>
      </c>
      <c r="AQ15" s="180">
        <f t="shared" si="69"/>
        <v>0</v>
      </c>
      <c r="AR15" s="339"/>
    </row>
    <row r="16" spans="1:44" ht="30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2"/>
    </row>
    <row r="17" spans="1:44" ht="30" customHeight="1">
      <c r="A17" s="333" t="s">
        <v>269</v>
      </c>
      <c r="B17" s="333"/>
      <c r="C17" s="333"/>
      <c r="D17" s="209" t="s">
        <v>5</v>
      </c>
      <c r="E17" s="214">
        <f t="shared" ref="E17:F19" si="92">SUM(H17,K17,N17,Q17,T17,W17,Z17,AC17,AF17,AI17,AL17,AO17)</f>
        <v>0</v>
      </c>
      <c r="F17" s="214">
        <f t="shared" ref="F17" si="93">SUM(F18:F19)</f>
        <v>0</v>
      </c>
      <c r="G17" s="217">
        <f>IF(F17,F17/E17*100,0)</f>
        <v>0</v>
      </c>
      <c r="H17" s="210"/>
      <c r="I17" s="210"/>
      <c r="J17" s="211"/>
      <c r="K17" s="210"/>
      <c r="L17" s="210"/>
      <c r="M17" s="211"/>
      <c r="N17" s="210"/>
      <c r="O17" s="210"/>
      <c r="P17" s="211"/>
      <c r="Q17" s="210"/>
      <c r="R17" s="210"/>
      <c r="S17" s="211"/>
      <c r="T17" s="210"/>
      <c r="U17" s="210"/>
      <c r="V17" s="211"/>
      <c r="W17" s="210"/>
      <c r="X17" s="210"/>
      <c r="Y17" s="211"/>
      <c r="Z17" s="210"/>
      <c r="AA17" s="210"/>
      <c r="AB17" s="211"/>
      <c r="AC17" s="210"/>
      <c r="AD17" s="210"/>
      <c r="AE17" s="211"/>
      <c r="AF17" s="210"/>
      <c r="AG17" s="210"/>
      <c r="AH17" s="211"/>
      <c r="AI17" s="210"/>
      <c r="AJ17" s="210"/>
      <c r="AK17" s="211"/>
      <c r="AL17" s="210"/>
      <c r="AM17" s="210"/>
      <c r="AN17" s="211"/>
      <c r="AO17" s="210"/>
      <c r="AP17" s="210"/>
      <c r="AQ17" s="211"/>
      <c r="AR17" s="329"/>
    </row>
    <row r="18" spans="1:44" ht="57" customHeight="1">
      <c r="A18" s="333"/>
      <c r="B18" s="333"/>
      <c r="C18" s="333"/>
      <c r="D18" s="206" t="s">
        <v>234</v>
      </c>
      <c r="E18" s="208">
        <f t="shared" si="92"/>
        <v>0</v>
      </c>
      <c r="F18" s="208">
        <f t="shared" si="92"/>
        <v>0</v>
      </c>
      <c r="G18" s="182">
        <f t="shared" ref="G18:G22" si="94">IF(F18,F18/E18*100,0)</f>
        <v>0</v>
      </c>
      <c r="H18" s="181"/>
      <c r="I18" s="182"/>
      <c r="J18" s="183"/>
      <c r="K18" s="181"/>
      <c r="L18" s="182"/>
      <c r="M18" s="183"/>
      <c r="N18" s="181"/>
      <c r="O18" s="182"/>
      <c r="P18" s="183"/>
      <c r="Q18" s="181"/>
      <c r="R18" s="182"/>
      <c r="S18" s="183"/>
      <c r="T18" s="181"/>
      <c r="U18" s="182"/>
      <c r="V18" s="183"/>
      <c r="W18" s="181"/>
      <c r="X18" s="182"/>
      <c r="Y18" s="183"/>
      <c r="Z18" s="181"/>
      <c r="AA18" s="182"/>
      <c r="AB18" s="183"/>
      <c r="AC18" s="181"/>
      <c r="AD18" s="182"/>
      <c r="AE18" s="183"/>
      <c r="AF18" s="181"/>
      <c r="AG18" s="182"/>
      <c r="AH18" s="183"/>
      <c r="AI18" s="181"/>
      <c r="AJ18" s="182"/>
      <c r="AK18" s="183"/>
      <c r="AL18" s="181"/>
      <c r="AM18" s="182"/>
      <c r="AN18" s="183"/>
      <c r="AO18" s="181"/>
      <c r="AP18" s="182"/>
      <c r="AQ18" s="183"/>
      <c r="AR18" s="329"/>
    </row>
    <row r="19" spans="1:44" ht="51" customHeight="1">
      <c r="A19" s="333"/>
      <c r="B19" s="333"/>
      <c r="C19" s="333"/>
      <c r="D19" s="206" t="s">
        <v>7</v>
      </c>
      <c r="E19" s="208">
        <f t="shared" si="92"/>
        <v>0</v>
      </c>
      <c r="F19" s="208">
        <f t="shared" si="92"/>
        <v>0</v>
      </c>
      <c r="G19" s="182">
        <f t="shared" si="94"/>
        <v>0</v>
      </c>
      <c r="H19" s="181"/>
      <c r="I19" s="182"/>
      <c r="J19" s="183"/>
      <c r="K19" s="181"/>
      <c r="L19" s="182"/>
      <c r="M19" s="183"/>
      <c r="N19" s="181"/>
      <c r="O19" s="182"/>
      <c r="P19" s="183"/>
      <c r="Q19" s="181"/>
      <c r="R19" s="182"/>
      <c r="S19" s="183"/>
      <c r="T19" s="181"/>
      <c r="U19" s="182"/>
      <c r="V19" s="183"/>
      <c r="W19" s="181"/>
      <c r="X19" s="182"/>
      <c r="Y19" s="183"/>
      <c r="Z19" s="181"/>
      <c r="AA19" s="182"/>
      <c r="AB19" s="183"/>
      <c r="AC19" s="181"/>
      <c r="AD19" s="182"/>
      <c r="AE19" s="183"/>
      <c r="AF19" s="181"/>
      <c r="AG19" s="182"/>
      <c r="AH19" s="183"/>
      <c r="AI19" s="181"/>
      <c r="AJ19" s="182"/>
      <c r="AK19" s="183"/>
      <c r="AL19" s="181"/>
      <c r="AM19" s="182"/>
      <c r="AN19" s="183"/>
      <c r="AO19" s="181"/>
      <c r="AP19" s="182"/>
      <c r="AQ19" s="183"/>
      <c r="AR19" s="329"/>
    </row>
    <row r="20" spans="1:44" ht="30" customHeight="1">
      <c r="A20" s="333" t="s">
        <v>290</v>
      </c>
      <c r="B20" s="333"/>
      <c r="C20" s="333"/>
      <c r="D20" s="209" t="s">
        <v>5</v>
      </c>
      <c r="E20" s="214">
        <f>SUM(E21:E22)</f>
        <v>70589.8</v>
      </c>
      <c r="F20" s="214">
        <f>SUM(F21:F22)</f>
        <v>45357.7</v>
      </c>
      <c r="G20" s="217">
        <f t="shared" si="94"/>
        <v>64.255317340465609</v>
      </c>
      <c r="H20" s="217">
        <f>SUM(H21:H22)</f>
        <v>0</v>
      </c>
      <c r="I20" s="217">
        <f>SUM(I21:I22)</f>
        <v>0</v>
      </c>
      <c r="J20" s="217">
        <f t="shared" ref="J20:L21" si="95">J45</f>
        <v>0</v>
      </c>
      <c r="K20" s="217">
        <f t="shared" ref="K20:L20" si="96">SUM(K21:K22)</f>
        <v>0</v>
      </c>
      <c r="L20" s="217">
        <f t="shared" si="96"/>
        <v>0</v>
      </c>
      <c r="M20" s="217">
        <f t="shared" ref="M20:AQ21" si="97">M45</f>
        <v>0</v>
      </c>
      <c r="N20" s="217">
        <f t="shared" ref="N20:O20" si="98">SUM(N21:N22)</f>
        <v>0</v>
      </c>
      <c r="O20" s="217">
        <f t="shared" si="98"/>
        <v>0</v>
      </c>
      <c r="P20" s="217">
        <f t="shared" si="97"/>
        <v>0</v>
      </c>
      <c r="Q20" s="217">
        <f t="shared" ref="Q20:R20" si="99">SUM(Q21:Q22)</f>
        <v>0</v>
      </c>
      <c r="R20" s="217">
        <f t="shared" si="99"/>
        <v>0</v>
      </c>
      <c r="S20" s="217">
        <f t="shared" si="97"/>
        <v>0</v>
      </c>
      <c r="T20" s="217">
        <f t="shared" ref="T20:U20" si="100">SUM(T21:T22)</f>
        <v>0</v>
      </c>
      <c r="U20" s="217">
        <f t="shared" si="100"/>
        <v>0</v>
      </c>
      <c r="V20" s="217">
        <f t="shared" si="97"/>
        <v>0</v>
      </c>
      <c r="W20" s="217">
        <f t="shared" ref="W20:X20" si="101">SUM(W21:W22)</f>
        <v>0</v>
      </c>
      <c r="X20" s="217">
        <f t="shared" si="101"/>
        <v>0</v>
      </c>
      <c r="Y20" s="217">
        <f t="shared" si="97"/>
        <v>0</v>
      </c>
      <c r="Z20" s="217">
        <f t="shared" ref="Z20:AA20" si="102">SUM(Z21:Z22)</f>
        <v>0</v>
      </c>
      <c r="AA20" s="217">
        <f t="shared" si="102"/>
        <v>0</v>
      </c>
      <c r="AB20" s="217">
        <f t="shared" si="97"/>
        <v>0</v>
      </c>
      <c r="AC20" s="217">
        <f t="shared" ref="AC20:AD20" si="103">SUM(AC21:AC22)</f>
        <v>0</v>
      </c>
      <c r="AD20" s="217">
        <f t="shared" si="103"/>
        <v>0</v>
      </c>
      <c r="AE20" s="217">
        <f t="shared" si="97"/>
        <v>0</v>
      </c>
      <c r="AF20" s="217">
        <f t="shared" ref="AF20:AG20" si="104">SUM(AF21:AF22)</f>
        <v>0</v>
      </c>
      <c r="AG20" s="217">
        <f t="shared" si="104"/>
        <v>250</v>
      </c>
      <c r="AH20" s="217" t="e">
        <f t="shared" si="97"/>
        <v>#DIV/0!</v>
      </c>
      <c r="AI20" s="217">
        <f t="shared" ref="AI20:AJ20" si="105">SUM(AI21:AI22)</f>
        <v>0</v>
      </c>
      <c r="AJ20" s="217">
        <f t="shared" si="105"/>
        <v>0</v>
      </c>
      <c r="AK20" s="217">
        <f t="shared" si="97"/>
        <v>0</v>
      </c>
      <c r="AL20" s="217">
        <f t="shared" ref="AL20:AM20" si="106">SUM(AL21:AL22)</f>
        <v>500</v>
      </c>
      <c r="AM20" s="217">
        <f t="shared" si="106"/>
        <v>0</v>
      </c>
      <c r="AN20" s="217">
        <f t="shared" si="97"/>
        <v>0</v>
      </c>
      <c r="AO20" s="217">
        <f t="shared" ref="AO20:AP20" si="107">SUM(AO21:AO22)</f>
        <v>0</v>
      </c>
      <c r="AP20" s="217">
        <f t="shared" si="107"/>
        <v>0</v>
      </c>
      <c r="AQ20" s="217">
        <f t="shared" si="97"/>
        <v>0</v>
      </c>
      <c r="AR20" s="374"/>
    </row>
    <row r="21" spans="1:44" ht="58.5" customHeight="1">
      <c r="A21" s="333"/>
      <c r="B21" s="333"/>
      <c r="C21" s="333"/>
      <c r="D21" s="206" t="s">
        <v>234</v>
      </c>
      <c r="E21" s="208">
        <f>E46+E56</f>
        <v>0</v>
      </c>
      <c r="F21" s="208">
        <f>F46+F56</f>
        <v>0</v>
      </c>
      <c r="G21" s="182">
        <f t="shared" si="94"/>
        <v>0</v>
      </c>
      <c r="H21" s="181">
        <f>H46</f>
        <v>0</v>
      </c>
      <c r="I21" s="182">
        <f>I46</f>
        <v>0</v>
      </c>
      <c r="J21" s="182">
        <f t="shared" si="95"/>
        <v>0</v>
      </c>
      <c r="K21" s="181">
        <f t="shared" si="95"/>
        <v>0</v>
      </c>
      <c r="L21" s="182">
        <f t="shared" si="95"/>
        <v>0</v>
      </c>
      <c r="M21" s="182">
        <f t="shared" si="97"/>
        <v>0</v>
      </c>
      <c r="N21" s="181">
        <f t="shared" si="97"/>
        <v>0</v>
      </c>
      <c r="O21" s="182">
        <f t="shared" si="97"/>
        <v>0</v>
      </c>
      <c r="P21" s="182">
        <f t="shared" si="97"/>
        <v>0</v>
      </c>
      <c r="Q21" s="181">
        <f t="shared" si="97"/>
        <v>0</v>
      </c>
      <c r="R21" s="182">
        <f t="shared" si="97"/>
        <v>0</v>
      </c>
      <c r="S21" s="182">
        <f t="shared" si="97"/>
        <v>0</v>
      </c>
      <c r="T21" s="181">
        <f t="shared" si="97"/>
        <v>0</v>
      </c>
      <c r="U21" s="182">
        <f t="shared" si="97"/>
        <v>0</v>
      </c>
      <c r="V21" s="182">
        <f t="shared" si="97"/>
        <v>0</v>
      </c>
      <c r="W21" s="181">
        <f t="shared" si="97"/>
        <v>0</v>
      </c>
      <c r="X21" s="182">
        <f t="shared" si="97"/>
        <v>0</v>
      </c>
      <c r="Y21" s="182">
        <f t="shared" si="97"/>
        <v>0</v>
      </c>
      <c r="Z21" s="181">
        <f t="shared" si="97"/>
        <v>0</v>
      </c>
      <c r="AA21" s="182">
        <f t="shared" si="97"/>
        <v>0</v>
      </c>
      <c r="AB21" s="182">
        <f t="shared" si="97"/>
        <v>0</v>
      </c>
      <c r="AC21" s="181">
        <f t="shared" si="97"/>
        <v>0</v>
      </c>
      <c r="AD21" s="182">
        <f t="shared" si="97"/>
        <v>0</v>
      </c>
      <c r="AE21" s="182">
        <f t="shared" si="97"/>
        <v>0</v>
      </c>
      <c r="AF21" s="181">
        <f t="shared" si="97"/>
        <v>0</v>
      </c>
      <c r="AG21" s="182">
        <f t="shared" si="97"/>
        <v>0</v>
      </c>
      <c r="AH21" s="182">
        <f t="shared" si="97"/>
        <v>0</v>
      </c>
      <c r="AI21" s="181">
        <f t="shared" si="97"/>
        <v>0</v>
      </c>
      <c r="AJ21" s="182">
        <f t="shared" si="97"/>
        <v>0</v>
      </c>
      <c r="AK21" s="182">
        <f t="shared" si="97"/>
        <v>0</v>
      </c>
      <c r="AL21" s="181">
        <f t="shared" si="97"/>
        <v>0</v>
      </c>
      <c r="AM21" s="182">
        <f t="shared" si="97"/>
        <v>0</v>
      </c>
      <c r="AN21" s="182">
        <f t="shared" si="97"/>
        <v>0</v>
      </c>
      <c r="AO21" s="181">
        <f t="shared" si="97"/>
        <v>0</v>
      </c>
      <c r="AP21" s="182">
        <f t="shared" si="97"/>
        <v>0</v>
      </c>
      <c r="AQ21" s="182">
        <f t="shared" si="97"/>
        <v>0</v>
      </c>
      <c r="AR21" s="374"/>
    </row>
    <row r="22" spans="1:44" ht="52.5" customHeight="1">
      <c r="A22" s="333"/>
      <c r="B22" s="333"/>
      <c r="C22" s="333"/>
      <c r="D22" s="206" t="s">
        <v>7</v>
      </c>
      <c r="E22" s="208">
        <f>E47+E57</f>
        <v>70589.8</v>
      </c>
      <c r="F22" s="208">
        <f>F47+F57</f>
        <v>45357.7</v>
      </c>
      <c r="G22" s="182">
        <f t="shared" si="94"/>
        <v>64.255317340465609</v>
      </c>
      <c r="H22" s="181">
        <f>H47</f>
        <v>0</v>
      </c>
      <c r="I22" s="182">
        <f>I47</f>
        <v>0</v>
      </c>
      <c r="J22" s="182">
        <f>J47</f>
        <v>0</v>
      </c>
      <c r="K22" s="181">
        <f t="shared" ref="K22:AQ22" si="108">K47</f>
        <v>0</v>
      </c>
      <c r="L22" s="182">
        <f t="shared" si="108"/>
        <v>0</v>
      </c>
      <c r="M22" s="182">
        <f t="shared" si="108"/>
        <v>0</v>
      </c>
      <c r="N22" s="181">
        <f t="shared" si="108"/>
        <v>0</v>
      </c>
      <c r="O22" s="182">
        <f t="shared" si="108"/>
        <v>0</v>
      </c>
      <c r="P22" s="182">
        <f t="shared" si="108"/>
        <v>0</v>
      </c>
      <c r="Q22" s="181">
        <f t="shared" si="108"/>
        <v>0</v>
      </c>
      <c r="R22" s="182">
        <f t="shared" si="108"/>
        <v>0</v>
      </c>
      <c r="S22" s="182">
        <f t="shared" si="108"/>
        <v>0</v>
      </c>
      <c r="T22" s="181">
        <f t="shared" si="108"/>
        <v>0</v>
      </c>
      <c r="U22" s="182">
        <f t="shared" si="108"/>
        <v>0</v>
      </c>
      <c r="V22" s="182">
        <f t="shared" si="108"/>
        <v>0</v>
      </c>
      <c r="W22" s="181">
        <f t="shared" si="108"/>
        <v>0</v>
      </c>
      <c r="X22" s="182">
        <f t="shared" si="108"/>
        <v>0</v>
      </c>
      <c r="Y22" s="182">
        <f t="shared" si="108"/>
        <v>0</v>
      </c>
      <c r="Z22" s="181">
        <f t="shared" si="108"/>
        <v>0</v>
      </c>
      <c r="AA22" s="182">
        <f t="shared" si="108"/>
        <v>0</v>
      </c>
      <c r="AB22" s="182">
        <f t="shared" si="108"/>
        <v>0</v>
      </c>
      <c r="AC22" s="181">
        <f t="shared" si="108"/>
        <v>0</v>
      </c>
      <c r="AD22" s="182">
        <f t="shared" si="108"/>
        <v>0</v>
      </c>
      <c r="AE22" s="182">
        <f t="shared" si="108"/>
        <v>0</v>
      </c>
      <c r="AF22" s="181">
        <f t="shared" si="108"/>
        <v>0</v>
      </c>
      <c r="AG22" s="182">
        <f t="shared" si="108"/>
        <v>250</v>
      </c>
      <c r="AH22" s="182" t="e">
        <f t="shared" si="108"/>
        <v>#DIV/0!</v>
      </c>
      <c r="AI22" s="181">
        <f t="shared" si="108"/>
        <v>0</v>
      </c>
      <c r="AJ22" s="182">
        <f t="shared" si="108"/>
        <v>0</v>
      </c>
      <c r="AK22" s="182">
        <f t="shared" si="108"/>
        <v>0</v>
      </c>
      <c r="AL22" s="181">
        <f t="shared" si="108"/>
        <v>500</v>
      </c>
      <c r="AM22" s="182">
        <f t="shared" si="108"/>
        <v>0</v>
      </c>
      <c r="AN22" s="182">
        <f t="shared" si="108"/>
        <v>0</v>
      </c>
      <c r="AO22" s="181">
        <f t="shared" si="108"/>
        <v>0</v>
      </c>
      <c r="AP22" s="182">
        <f t="shared" si="108"/>
        <v>0</v>
      </c>
      <c r="AQ22" s="182">
        <f t="shared" si="108"/>
        <v>0</v>
      </c>
      <c r="AR22" s="374"/>
    </row>
    <row r="23" spans="1:44" s="100" customFormat="1" ht="39.950000000000003" customHeight="1">
      <c r="A23" s="375" t="s">
        <v>319</v>
      </c>
      <c r="B23" s="376"/>
      <c r="C23" s="376"/>
      <c r="D23" s="376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8"/>
    </row>
    <row r="24" spans="1:44" s="109" customFormat="1" ht="39.950000000000003" customHeight="1">
      <c r="A24" s="322" t="s">
        <v>233</v>
      </c>
      <c r="B24" s="315" t="s">
        <v>293</v>
      </c>
      <c r="C24" s="320" t="s">
        <v>328</v>
      </c>
      <c r="D24" s="186" t="s">
        <v>5</v>
      </c>
      <c r="E24" s="188">
        <f>H24+K24+N24+Q24+T24+W24+Z24+AC24+AF24+AI24+AL24+AO24</f>
        <v>500</v>
      </c>
      <c r="F24" s="188">
        <f>I24+L24+O24+R24+U24+X24+AA24+AD24+AG24+AJ24+AM24+AP24</f>
        <v>250</v>
      </c>
      <c r="G24" s="195">
        <f>IF(F24,F24/E24*100,0)</f>
        <v>50</v>
      </c>
      <c r="H24" s="188">
        <f>SUM(H25:H26)</f>
        <v>0</v>
      </c>
      <c r="I24" s="188">
        <f>SUM(I25:I26)</f>
        <v>0</v>
      </c>
      <c r="J24" s="187">
        <f>IF(I24,I24/H24*100,0)</f>
        <v>0</v>
      </c>
      <c r="K24" s="188">
        <f t="shared" ref="K24:L24" si="109">SUM(K25:K26)</f>
        <v>0</v>
      </c>
      <c r="L24" s="188">
        <f t="shared" si="109"/>
        <v>0</v>
      </c>
      <c r="M24" s="187">
        <f t="shared" ref="M24:M26" si="110">IF(L24,L24/K24*100,0)</f>
        <v>0</v>
      </c>
      <c r="N24" s="188">
        <f t="shared" ref="N24:O24" si="111">SUM(N25:N26)</f>
        <v>0</v>
      </c>
      <c r="O24" s="188">
        <f t="shared" si="111"/>
        <v>0</v>
      </c>
      <c r="P24" s="187">
        <f t="shared" ref="P24:P26" si="112">IF(O24,O24/N24*100,0)</f>
        <v>0</v>
      </c>
      <c r="Q24" s="188">
        <f t="shared" ref="Q24:R24" si="113">SUM(Q25:Q26)</f>
        <v>0</v>
      </c>
      <c r="R24" s="188">
        <f t="shared" si="113"/>
        <v>0</v>
      </c>
      <c r="S24" s="187">
        <f t="shared" ref="S24:S26" si="114">IF(R24,R24/Q24*100,0)</f>
        <v>0</v>
      </c>
      <c r="T24" s="188">
        <f t="shared" ref="T24:U24" si="115">SUM(T25:T26)</f>
        <v>0</v>
      </c>
      <c r="U24" s="188">
        <f t="shared" si="115"/>
        <v>0</v>
      </c>
      <c r="V24" s="187">
        <f t="shared" ref="V24:V26" si="116">IF(U24,U24/T24*100,0)</f>
        <v>0</v>
      </c>
      <c r="W24" s="188">
        <f t="shared" ref="W24:X24" si="117">SUM(W25:W26)</f>
        <v>0</v>
      </c>
      <c r="X24" s="188">
        <f t="shared" si="117"/>
        <v>0</v>
      </c>
      <c r="Y24" s="187">
        <f t="shared" ref="Y24:Y26" si="118">IF(X24,X24/W24*100,0)</f>
        <v>0</v>
      </c>
      <c r="Z24" s="188">
        <f t="shared" ref="Z24:AA24" si="119">SUM(Z25:Z26)</f>
        <v>0</v>
      </c>
      <c r="AA24" s="188">
        <f t="shared" si="119"/>
        <v>0</v>
      </c>
      <c r="AB24" s="187">
        <f t="shared" ref="AB24:AB26" si="120">IF(AA24,AA24/Z24*100,0)</f>
        <v>0</v>
      </c>
      <c r="AC24" s="188">
        <f t="shared" ref="AC24:AD24" si="121">SUM(AC25:AC26)</f>
        <v>0</v>
      </c>
      <c r="AD24" s="188">
        <f t="shared" si="121"/>
        <v>0</v>
      </c>
      <c r="AE24" s="187">
        <f t="shared" ref="AE24:AE26" si="122">IF(AD24,AD24/AC24*100,0)</f>
        <v>0</v>
      </c>
      <c r="AF24" s="188">
        <f t="shared" ref="AF24:AG24" si="123">SUM(AF25:AF26)</f>
        <v>0</v>
      </c>
      <c r="AG24" s="188">
        <f t="shared" si="123"/>
        <v>250</v>
      </c>
      <c r="AH24" s="187" t="e">
        <f t="shared" ref="AH24:AH26" si="124">IF(AG24,AG24/AF24*100,0)</f>
        <v>#DIV/0!</v>
      </c>
      <c r="AI24" s="188">
        <f t="shared" ref="AI24:AJ24" si="125">SUM(AI25:AI26)</f>
        <v>0</v>
      </c>
      <c r="AJ24" s="188">
        <f t="shared" si="125"/>
        <v>0</v>
      </c>
      <c r="AK24" s="187">
        <f t="shared" ref="AK24:AK26" si="126">IF(AJ24,AJ24/AI24*100,0)</f>
        <v>0</v>
      </c>
      <c r="AL24" s="188">
        <f t="shared" ref="AL24:AM24" si="127">SUM(AL25:AL26)</f>
        <v>500</v>
      </c>
      <c r="AM24" s="188">
        <f t="shared" si="127"/>
        <v>0</v>
      </c>
      <c r="AN24" s="187">
        <f t="shared" ref="AN24:AN26" si="128">IF(AM24,AM24/AL24*100,0)</f>
        <v>0</v>
      </c>
      <c r="AO24" s="188">
        <f t="shared" ref="AO24:AP24" si="129">SUM(AO25:AO26)</f>
        <v>0</v>
      </c>
      <c r="AP24" s="188">
        <f t="shared" si="129"/>
        <v>0</v>
      </c>
      <c r="AQ24" s="187">
        <f t="shared" ref="AQ24:AQ26" si="130">IF(AP24,AP24/AO24*100,0)</f>
        <v>0</v>
      </c>
      <c r="AR24" s="351"/>
    </row>
    <row r="25" spans="1:44" s="109" customFormat="1" ht="39.950000000000003" customHeight="1">
      <c r="A25" s="310"/>
      <c r="B25" s="314"/>
      <c r="C25" s="321"/>
      <c r="D25" s="148" t="s">
        <v>234</v>
      </c>
      <c r="E25" s="182">
        <f t="shared" ref="E25:E47" si="131">H25+K25+N25+Q25+T25+W25+Z25+AC25+AF25+AI25+AL25+AO25</f>
        <v>0</v>
      </c>
      <c r="F25" s="182">
        <f t="shared" ref="F25:F47" si="132">I25+L25+O25+R25+U25+X25+AA25+AD25+AG25+AJ25+AM25+AP25</f>
        <v>0</v>
      </c>
      <c r="G25" s="190">
        <f t="shared" ref="G25:G47" si="133">IF(F25,F25/E25*100,0)</f>
        <v>0</v>
      </c>
      <c r="H25" s="181">
        <f>H28+H31</f>
        <v>0</v>
      </c>
      <c r="I25" s="182">
        <f>SUM(I28,I31)</f>
        <v>0</v>
      </c>
      <c r="J25" s="180">
        <f t="shared" ref="J25:J29" si="134">IF(I25,I25/H25*100,0)</f>
        <v>0</v>
      </c>
      <c r="K25" s="181">
        <f t="shared" ref="K25" si="135">K28+K31</f>
        <v>0</v>
      </c>
      <c r="L25" s="182">
        <f t="shared" ref="L25" si="136">SUM(L28,L31)</f>
        <v>0</v>
      </c>
      <c r="M25" s="180">
        <f t="shared" si="110"/>
        <v>0</v>
      </c>
      <c r="N25" s="181">
        <f t="shared" ref="N25" si="137">N28+N31</f>
        <v>0</v>
      </c>
      <c r="O25" s="182">
        <f t="shared" ref="O25" si="138">SUM(O28,O31)</f>
        <v>0</v>
      </c>
      <c r="P25" s="180">
        <f t="shared" si="112"/>
        <v>0</v>
      </c>
      <c r="Q25" s="181">
        <f t="shared" ref="Q25" si="139">Q28+Q31</f>
        <v>0</v>
      </c>
      <c r="R25" s="182">
        <f t="shared" ref="R25" si="140">SUM(R28,R31)</f>
        <v>0</v>
      </c>
      <c r="S25" s="180">
        <f t="shared" si="114"/>
        <v>0</v>
      </c>
      <c r="T25" s="181">
        <f t="shared" ref="T25" si="141">T28+T31</f>
        <v>0</v>
      </c>
      <c r="U25" s="182">
        <f t="shared" ref="U25" si="142">SUM(U28,U31)</f>
        <v>0</v>
      </c>
      <c r="V25" s="180">
        <f t="shared" si="116"/>
        <v>0</v>
      </c>
      <c r="W25" s="181">
        <f t="shared" ref="W25" si="143">W28+W31</f>
        <v>0</v>
      </c>
      <c r="X25" s="182">
        <f t="shared" ref="X25" si="144">SUM(X28,X31)</f>
        <v>0</v>
      </c>
      <c r="Y25" s="180">
        <f t="shared" si="118"/>
        <v>0</v>
      </c>
      <c r="Z25" s="181">
        <f t="shared" ref="Z25" si="145">Z28+Z31</f>
        <v>0</v>
      </c>
      <c r="AA25" s="182">
        <f t="shared" ref="AA25" si="146">SUM(AA28,AA31)</f>
        <v>0</v>
      </c>
      <c r="AB25" s="180">
        <f t="shared" si="120"/>
        <v>0</v>
      </c>
      <c r="AC25" s="181">
        <f t="shared" ref="AC25" si="147">AC28+AC31</f>
        <v>0</v>
      </c>
      <c r="AD25" s="182">
        <f t="shared" ref="AD25" si="148">SUM(AD28,AD31)</f>
        <v>0</v>
      </c>
      <c r="AE25" s="180">
        <f t="shared" si="122"/>
        <v>0</v>
      </c>
      <c r="AF25" s="181">
        <f t="shared" ref="AF25" si="149">AF28+AF31</f>
        <v>0</v>
      </c>
      <c r="AG25" s="182">
        <f t="shared" ref="AG25" si="150">SUM(AG28,AG31)</f>
        <v>0</v>
      </c>
      <c r="AH25" s="180">
        <f t="shared" si="124"/>
        <v>0</v>
      </c>
      <c r="AI25" s="181">
        <f t="shared" ref="AI25" si="151">AI28+AI31</f>
        <v>0</v>
      </c>
      <c r="AJ25" s="182">
        <f t="shared" ref="AJ25" si="152">SUM(AJ28,AJ31)</f>
        <v>0</v>
      </c>
      <c r="AK25" s="180">
        <f t="shared" si="126"/>
        <v>0</v>
      </c>
      <c r="AL25" s="181">
        <f t="shared" ref="AL25" si="153">AL28+AL31</f>
        <v>0</v>
      </c>
      <c r="AM25" s="182">
        <f t="shared" ref="AM25" si="154">SUM(AM28,AM31)</f>
        <v>0</v>
      </c>
      <c r="AN25" s="180">
        <f t="shared" si="128"/>
        <v>0</v>
      </c>
      <c r="AO25" s="181">
        <f t="shared" ref="AO25" si="155">AO28+AO31</f>
        <v>0</v>
      </c>
      <c r="AP25" s="182">
        <f t="shared" ref="AP25" si="156">SUM(AP28,AP31)</f>
        <v>0</v>
      </c>
      <c r="AQ25" s="180">
        <f t="shared" si="130"/>
        <v>0</v>
      </c>
      <c r="AR25" s="351"/>
    </row>
    <row r="26" spans="1:44" s="109" customFormat="1" ht="39.950000000000003" customHeight="1">
      <c r="A26" s="311"/>
      <c r="B26" s="314"/>
      <c r="C26" s="321"/>
      <c r="D26" s="148" t="s">
        <v>7</v>
      </c>
      <c r="E26" s="182">
        <f t="shared" si="131"/>
        <v>500</v>
      </c>
      <c r="F26" s="182">
        <f t="shared" si="132"/>
        <v>250</v>
      </c>
      <c r="G26" s="190">
        <f t="shared" si="133"/>
        <v>50</v>
      </c>
      <c r="H26" s="181">
        <f>H29+H32</f>
        <v>0</v>
      </c>
      <c r="I26" s="182">
        <f>SUM(I29,I32)</f>
        <v>0</v>
      </c>
      <c r="J26" s="180">
        <f t="shared" si="134"/>
        <v>0</v>
      </c>
      <c r="K26" s="181">
        <f t="shared" ref="K26" si="157">K29+K32</f>
        <v>0</v>
      </c>
      <c r="L26" s="182">
        <f t="shared" ref="L26" si="158">SUM(L29,L32)</f>
        <v>0</v>
      </c>
      <c r="M26" s="180">
        <f t="shared" si="110"/>
        <v>0</v>
      </c>
      <c r="N26" s="181">
        <f t="shared" ref="N26" si="159">N29+N32</f>
        <v>0</v>
      </c>
      <c r="O26" s="182">
        <f t="shared" ref="O26" si="160">SUM(O29,O32)</f>
        <v>0</v>
      </c>
      <c r="P26" s="180">
        <f t="shared" si="112"/>
        <v>0</v>
      </c>
      <c r="Q26" s="181">
        <f t="shared" ref="Q26" si="161">Q29+Q32</f>
        <v>0</v>
      </c>
      <c r="R26" s="182">
        <f t="shared" ref="R26" si="162">SUM(R29,R32)</f>
        <v>0</v>
      </c>
      <c r="S26" s="180">
        <f t="shared" si="114"/>
        <v>0</v>
      </c>
      <c r="T26" s="181">
        <f t="shared" ref="T26" si="163">T29+T32</f>
        <v>0</v>
      </c>
      <c r="U26" s="182">
        <f t="shared" ref="U26" si="164">SUM(U29,U32)</f>
        <v>0</v>
      </c>
      <c r="V26" s="180">
        <f t="shared" si="116"/>
        <v>0</v>
      </c>
      <c r="W26" s="181">
        <f t="shared" ref="W26" si="165">W29+W32</f>
        <v>0</v>
      </c>
      <c r="X26" s="182">
        <f t="shared" ref="X26" si="166">SUM(X29,X32)</f>
        <v>0</v>
      </c>
      <c r="Y26" s="180">
        <f t="shared" si="118"/>
        <v>0</v>
      </c>
      <c r="Z26" s="181">
        <f t="shared" ref="Z26" si="167">Z29+Z32</f>
        <v>0</v>
      </c>
      <c r="AA26" s="182">
        <f t="shared" ref="AA26" si="168">SUM(AA29,AA32)</f>
        <v>0</v>
      </c>
      <c r="AB26" s="180">
        <f t="shared" si="120"/>
        <v>0</v>
      </c>
      <c r="AC26" s="181">
        <f t="shared" ref="AC26" si="169">AC29+AC32</f>
        <v>0</v>
      </c>
      <c r="AD26" s="182">
        <f t="shared" ref="AD26" si="170">SUM(AD29,AD32)</f>
        <v>0</v>
      </c>
      <c r="AE26" s="180">
        <f t="shared" si="122"/>
        <v>0</v>
      </c>
      <c r="AF26" s="181">
        <f t="shared" ref="AF26" si="171">AF29+AF32</f>
        <v>0</v>
      </c>
      <c r="AG26" s="182">
        <f t="shared" ref="AG26" si="172">SUM(AG29,AG32)</f>
        <v>250</v>
      </c>
      <c r="AH26" s="180" t="e">
        <f t="shared" si="124"/>
        <v>#DIV/0!</v>
      </c>
      <c r="AI26" s="181">
        <f t="shared" ref="AI26" si="173">AI29+AI32</f>
        <v>0</v>
      </c>
      <c r="AJ26" s="182">
        <f t="shared" ref="AJ26" si="174">SUM(AJ29,AJ32)</f>
        <v>0</v>
      </c>
      <c r="AK26" s="180">
        <f t="shared" si="126"/>
        <v>0</v>
      </c>
      <c r="AL26" s="181">
        <f t="shared" ref="AL26" si="175">AL29+AL32</f>
        <v>500</v>
      </c>
      <c r="AM26" s="182">
        <f t="shared" ref="AM26" si="176">SUM(AM29,AM32)</f>
        <v>0</v>
      </c>
      <c r="AN26" s="180">
        <f t="shared" si="128"/>
        <v>0</v>
      </c>
      <c r="AO26" s="181">
        <f t="shared" ref="AO26" si="177">AO29+AO32</f>
        <v>0</v>
      </c>
      <c r="AP26" s="182">
        <f t="shared" ref="AP26" si="178">SUM(AP29,AP32)</f>
        <v>0</v>
      </c>
      <c r="AQ26" s="180">
        <f t="shared" si="130"/>
        <v>0</v>
      </c>
      <c r="AR26" s="351"/>
    </row>
    <row r="27" spans="1:44" ht="39.950000000000003" customHeight="1">
      <c r="A27" s="323" t="s">
        <v>270</v>
      </c>
      <c r="B27" s="318" t="s">
        <v>294</v>
      </c>
      <c r="C27" s="320" t="s">
        <v>328</v>
      </c>
      <c r="D27" s="191" t="s">
        <v>5</v>
      </c>
      <c r="E27" s="192">
        <f t="shared" si="131"/>
        <v>500</v>
      </c>
      <c r="F27" s="192">
        <f t="shared" si="132"/>
        <v>250</v>
      </c>
      <c r="G27" s="196">
        <f t="shared" si="133"/>
        <v>50</v>
      </c>
      <c r="H27" s="192">
        <f>SUM(H28:H29)</f>
        <v>0</v>
      </c>
      <c r="I27" s="192">
        <f>SUM(I28:I29)</f>
        <v>0</v>
      </c>
      <c r="J27" s="193">
        <f t="shared" si="134"/>
        <v>0</v>
      </c>
      <c r="K27" s="192">
        <f t="shared" ref="K27:L27" si="179">SUM(K28:K29)</f>
        <v>0</v>
      </c>
      <c r="L27" s="192">
        <f t="shared" si="179"/>
        <v>0</v>
      </c>
      <c r="M27" s="193">
        <f t="shared" ref="M27:M35" si="180">IF(L27,L27/K27*100,0)</f>
        <v>0</v>
      </c>
      <c r="N27" s="192">
        <f t="shared" ref="N27:O27" si="181">SUM(N28:N29)</f>
        <v>0</v>
      </c>
      <c r="O27" s="192">
        <f t="shared" si="181"/>
        <v>0</v>
      </c>
      <c r="P27" s="193">
        <f t="shared" ref="P27:P35" si="182">IF(O27,O27/N27*100,0)</f>
        <v>0</v>
      </c>
      <c r="Q27" s="192">
        <f t="shared" ref="Q27:R27" si="183">SUM(Q28:Q29)</f>
        <v>0</v>
      </c>
      <c r="R27" s="192">
        <f t="shared" si="183"/>
        <v>0</v>
      </c>
      <c r="S27" s="193">
        <f t="shared" ref="S27:S35" si="184">IF(R27,R27/Q27*100,0)</f>
        <v>0</v>
      </c>
      <c r="T27" s="192">
        <f t="shared" ref="T27:U27" si="185">SUM(T28:T29)</f>
        <v>0</v>
      </c>
      <c r="U27" s="192">
        <f t="shared" si="185"/>
        <v>0</v>
      </c>
      <c r="V27" s="193">
        <f t="shared" ref="V27:V35" si="186">IF(U27,U27/T27*100,0)</f>
        <v>0</v>
      </c>
      <c r="W27" s="192">
        <f t="shared" ref="W27:X27" si="187">SUM(W28:W29)</f>
        <v>0</v>
      </c>
      <c r="X27" s="192">
        <f t="shared" si="187"/>
        <v>0</v>
      </c>
      <c r="Y27" s="193">
        <f t="shared" ref="Y27:Y35" si="188">IF(X27,X27/W27*100,0)</f>
        <v>0</v>
      </c>
      <c r="Z27" s="192">
        <f t="shared" ref="Z27:AA27" si="189">SUM(Z28:Z29)</f>
        <v>0</v>
      </c>
      <c r="AA27" s="192">
        <f t="shared" si="189"/>
        <v>0</v>
      </c>
      <c r="AB27" s="193">
        <f t="shared" ref="AB27:AB35" si="190">IF(AA27,AA27/Z27*100,0)</f>
        <v>0</v>
      </c>
      <c r="AC27" s="192">
        <f t="shared" ref="AC27:AD27" si="191">SUM(AC28:AC29)</f>
        <v>0</v>
      </c>
      <c r="AD27" s="192">
        <f t="shared" si="191"/>
        <v>0</v>
      </c>
      <c r="AE27" s="193">
        <f t="shared" ref="AE27:AE35" si="192">IF(AD27,AD27/AC27*100,0)</f>
        <v>0</v>
      </c>
      <c r="AF27" s="192">
        <f t="shared" ref="AF27:AG27" si="193">SUM(AF28:AF29)</f>
        <v>0</v>
      </c>
      <c r="AG27" s="192">
        <f t="shared" si="193"/>
        <v>250</v>
      </c>
      <c r="AH27" s="193" t="e">
        <f t="shared" ref="AH27:AH35" si="194">IF(AG27,AG27/AF27*100,0)</f>
        <v>#DIV/0!</v>
      </c>
      <c r="AI27" s="192">
        <f t="shared" ref="AI27:AJ27" si="195">SUM(AI28:AI29)</f>
        <v>0</v>
      </c>
      <c r="AJ27" s="192">
        <f t="shared" si="195"/>
        <v>0</v>
      </c>
      <c r="AK27" s="193">
        <f t="shared" ref="AK27:AK35" si="196">IF(AJ27,AJ27/AI27*100,0)</f>
        <v>0</v>
      </c>
      <c r="AL27" s="192">
        <f t="shared" ref="AL27:AM27" si="197">SUM(AL28:AL29)</f>
        <v>500</v>
      </c>
      <c r="AM27" s="192">
        <f t="shared" si="197"/>
        <v>0</v>
      </c>
      <c r="AN27" s="193">
        <f t="shared" ref="AN27:AN35" si="198">IF(AM27,AM27/AL27*100,0)</f>
        <v>0</v>
      </c>
      <c r="AO27" s="192">
        <f t="shared" ref="AO27:AP27" si="199">SUM(AO28:AO29)</f>
        <v>0</v>
      </c>
      <c r="AP27" s="192">
        <f t="shared" si="199"/>
        <v>0</v>
      </c>
      <c r="AQ27" s="193">
        <f t="shared" ref="AQ27:AQ35" si="200">IF(AP27,AP27/AO27*100,0)</f>
        <v>0</v>
      </c>
      <c r="AR27" s="379"/>
    </row>
    <row r="28" spans="1:44" ht="39.950000000000003" customHeight="1">
      <c r="A28" s="324"/>
      <c r="B28" s="319"/>
      <c r="C28" s="321"/>
      <c r="D28" s="148" t="s">
        <v>234</v>
      </c>
      <c r="E28" s="182">
        <f t="shared" si="131"/>
        <v>0</v>
      </c>
      <c r="F28" s="182">
        <f t="shared" si="132"/>
        <v>0</v>
      </c>
      <c r="G28" s="190">
        <f t="shared" si="133"/>
        <v>0</v>
      </c>
      <c r="H28" s="181"/>
      <c r="I28" s="182"/>
      <c r="J28" s="180">
        <f t="shared" si="134"/>
        <v>0</v>
      </c>
      <c r="K28" s="181"/>
      <c r="L28" s="182"/>
      <c r="M28" s="180">
        <f t="shared" si="180"/>
        <v>0</v>
      </c>
      <c r="N28" s="181"/>
      <c r="O28" s="182"/>
      <c r="P28" s="180">
        <f t="shared" si="182"/>
        <v>0</v>
      </c>
      <c r="Q28" s="181"/>
      <c r="R28" s="182"/>
      <c r="S28" s="180">
        <f t="shared" si="184"/>
        <v>0</v>
      </c>
      <c r="T28" s="181"/>
      <c r="U28" s="182"/>
      <c r="V28" s="180">
        <f t="shared" si="186"/>
        <v>0</v>
      </c>
      <c r="W28" s="181"/>
      <c r="X28" s="182"/>
      <c r="Y28" s="180">
        <f t="shared" si="188"/>
        <v>0</v>
      </c>
      <c r="Z28" s="181"/>
      <c r="AA28" s="182"/>
      <c r="AB28" s="180">
        <f t="shared" si="190"/>
        <v>0</v>
      </c>
      <c r="AC28" s="181"/>
      <c r="AD28" s="182"/>
      <c r="AE28" s="180">
        <f t="shared" si="192"/>
        <v>0</v>
      </c>
      <c r="AF28" s="181"/>
      <c r="AG28" s="182"/>
      <c r="AH28" s="180">
        <f t="shared" si="194"/>
        <v>0</v>
      </c>
      <c r="AI28" s="181"/>
      <c r="AJ28" s="182"/>
      <c r="AK28" s="180">
        <f t="shared" si="196"/>
        <v>0</v>
      </c>
      <c r="AL28" s="181"/>
      <c r="AM28" s="182"/>
      <c r="AN28" s="180">
        <f t="shared" si="198"/>
        <v>0</v>
      </c>
      <c r="AO28" s="181"/>
      <c r="AP28" s="182"/>
      <c r="AQ28" s="180">
        <f t="shared" si="200"/>
        <v>0</v>
      </c>
      <c r="AR28" s="379"/>
    </row>
    <row r="29" spans="1:44" ht="39.950000000000003" customHeight="1">
      <c r="A29" s="325"/>
      <c r="B29" s="319"/>
      <c r="C29" s="321"/>
      <c r="D29" s="148" t="s">
        <v>7</v>
      </c>
      <c r="E29" s="182">
        <f t="shared" si="131"/>
        <v>500</v>
      </c>
      <c r="F29" s="182">
        <f t="shared" si="132"/>
        <v>250</v>
      </c>
      <c r="G29" s="190">
        <f t="shared" si="133"/>
        <v>50</v>
      </c>
      <c r="H29" s="181">
        <v>0</v>
      </c>
      <c r="I29" s="182">
        <v>0</v>
      </c>
      <c r="J29" s="180">
        <f t="shared" si="134"/>
        <v>0</v>
      </c>
      <c r="K29" s="181"/>
      <c r="L29" s="182"/>
      <c r="M29" s="180">
        <f t="shared" si="180"/>
        <v>0</v>
      </c>
      <c r="N29" s="181"/>
      <c r="O29" s="182"/>
      <c r="P29" s="180">
        <f t="shared" si="182"/>
        <v>0</v>
      </c>
      <c r="Q29" s="181"/>
      <c r="R29" s="182"/>
      <c r="S29" s="180">
        <f t="shared" si="184"/>
        <v>0</v>
      </c>
      <c r="T29" s="181"/>
      <c r="U29" s="182"/>
      <c r="V29" s="180">
        <f t="shared" si="186"/>
        <v>0</v>
      </c>
      <c r="W29" s="181"/>
      <c r="X29" s="182"/>
      <c r="Y29" s="180">
        <f t="shared" si="188"/>
        <v>0</v>
      </c>
      <c r="Z29" s="181"/>
      <c r="AA29" s="182"/>
      <c r="AB29" s="180">
        <f t="shared" si="190"/>
        <v>0</v>
      </c>
      <c r="AC29" s="181"/>
      <c r="AD29" s="182"/>
      <c r="AE29" s="180">
        <f t="shared" si="192"/>
        <v>0</v>
      </c>
      <c r="AF29" s="181">
        <v>0</v>
      </c>
      <c r="AG29" s="182">
        <v>250</v>
      </c>
      <c r="AH29" s="180" t="e">
        <f t="shared" si="194"/>
        <v>#DIV/0!</v>
      </c>
      <c r="AI29" s="181"/>
      <c r="AJ29" s="182"/>
      <c r="AK29" s="180">
        <f t="shared" si="196"/>
        <v>0</v>
      </c>
      <c r="AL29" s="181">
        <v>500</v>
      </c>
      <c r="AM29" s="182"/>
      <c r="AN29" s="180">
        <f t="shared" si="198"/>
        <v>0</v>
      </c>
      <c r="AO29" s="181"/>
      <c r="AP29" s="182"/>
      <c r="AQ29" s="180">
        <f t="shared" si="200"/>
        <v>0</v>
      </c>
      <c r="AR29" s="379"/>
    </row>
    <row r="30" spans="1:44" ht="39.950000000000003" customHeight="1">
      <c r="A30" s="323" t="s">
        <v>286</v>
      </c>
      <c r="B30" s="318" t="s">
        <v>295</v>
      </c>
      <c r="C30" s="320" t="s">
        <v>328</v>
      </c>
      <c r="D30" s="191" t="s">
        <v>5</v>
      </c>
      <c r="E30" s="192">
        <f>SUM(E31:E32)</f>
        <v>0</v>
      </c>
      <c r="F30" s="192">
        <f>SUM(F31:F32)</f>
        <v>0</v>
      </c>
      <c r="G30" s="196">
        <f t="shared" si="133"/>
        <v>0</v>
      </c>
      <c r="H30" s="192">
        <f>SUM(H31:H32)</f>
        <v>0</v>
      </c>
      <c r="I30" s="192">
        <f>SUM(I31:I32)</f>
        <v>0</v>
      </c>
      <c r="J30" s="193">
        <f t="shared" ref="J30:J32" si="201">IF(I30,I30/H30*100,0)</f>
        <v>0</v>
      </c>
      <c r="K30" s="192">
        <f t="shared" ref="K30:L30" si="202">SUM(K31:K32)</f>
        <v>0</v>
      </c>
      <c r="L30" s="192">
        <f t="shared" si="202"/>
        <v>0</v>
      </c>
      <c r="M30" s="193">
        <f t="shared" si="180"/>
        <v>0</v>
      </c>
      <c r="N30" s="192">
        <f t="shared" ref="N30:O30" si="203">SUM(N31:N32)</f>
        <v>0</v>
      </c>
      <c r="O30" s="192">
        <f t="shared" si="203"/>
        <v>0</v>
      </c>
      <c r="P30" s="193">
        <f t="shared" si="182"/>
        <v>0</v>
      </c>
      <c r="Q30" s="192">
        <f t="shared" ref="Q30:R30" si="204">SUM(Q31:Q32)</f>
        <v>0</v>
      </c>
      <c r="R30" s="192">
        <f t="shared" si="204"/>
        <v>0</v>
      </c>
      <c r="S30" s="193">
        <f t="shared" si="184"/>
        <v>0</v>
      </c>
      <c r="T30" s="192">
        <f t="shared" ref="T30:U30" si="205">SUM(T31:T32)</f>
        <v>0</v>
      </c>
      <c r="U30" s="192">
        <f t="shared" si="205"/>
        <v>0</v>
      </c>
      <c r="V30" s="193">
        <f t="shared" si="186"/>
        <v>0</v>
      </c>
      <c r="W30" s="192">
        <f t="shared" ref="W30:X30" si="206">SUM(W31:W32)</f>
        <v>0</v>
      </c>
      <c r="X30" s="192">
        <f t="shared" si="206"/>
        <v>0</v>
      </c>
      <c r="Y30" s="193">
        <f t="shared" si="188"/>
        <v>0</v>
      </c>
      <c r="Z30" s="192">
        <f t="shared" ref="Z30:AA30" si="207">SUM(Z31:Z32)</f>
        <v>0</v>
      </c>
      <c r="AA30" s="192">
        <f t="shared" si="207"/>
        <v>0</v>
      </c>
      <c r="AB30" s="193">
        <f t="shared" si="190"/>
        <v>0</v>
      </c>
      <c r="AC30" s="192">
        <f t="shared" ref="AC30:AD30" si="208">SUM(AC31:AC32)</f>
        <v>0</v>
      </c>
      <c r="AD30" s="192">
        <f t="shared" si="208"/>
        <v>0</v>
      </c>
      <c r="AE30" s="193">
        <f t="shared" si="192"/>
        <v>0</v>
      </c>
      <c r="AF30" s="192">
        <f t="shared" ref="AF30:AG30" si="209">SUM(AF31:AF32)</f>
        <v>0</v>
      </c>
      <c r="AG30" s="192">
        <f t="shared" si="209"/>
        <v>0</v>
      </c>
      <c r="AH30" s="193">
        <f t="shared" si="194"/>
        <v>0</v>
      </c>
      <c r="AI30" s="192">
        <f t="shared" ref="AI30:AJ30" si="210">SUM(AI31:AI32)</f>
        <v>0</v>
      </c>
      <c r="AJ30" s="192">
        <f t="shared" si="210"/>
        <v>0</v>
      </c>
      <c r="AK30" s="193">
        <f t="shared" si="196"/>
        <v>0</v>
      </c>
      <c r="AL30" s="192">
        <f t="shared" ref="AL30:AM30" si="211">SUM(AL31:AL32)</f>
        <v>0</v>
      </c>
      <c r="AM30" s="192">
        <f t="shared" si="211"/>
        <v>0</v>
      </c>
      <c r="AN30" s="193">
        <f t="shared" si="198"/>
        <v>0</v>
      </c>
      <c r="AO30" s="192">
        <f t="shared" ref="AO30:AP30" si="212">SUM(AO31:AO32)</f>
        <v>0</v>
      </c>
      <c r="AP30" s="192">
        <f t="shared" si="212"/>
        <v>0</v>
      </c>
      <c r="AQ30" s="193">
        <f t="shared" si="200"/>
        <v>0</v>
      </c>
      <c r="AR30" s="380"/>
    </row>
    <row r="31" spans="1:44" ht="39.950000000000003" customHeight="1">
      <c r="A31" s="324"/>
      <c r="B31" s="319"/>
      <c r="C31" s="321"/>
      <c r="D31" s="148" t="s">
        <v>234</v>
      </c>
      <c r="E31" s="182">
        <f t="shared" si="131"/>
        <v>0</v>
      </c>
      <c r="F31" s="182">
        <f t="shared" si="132"/>
        <v>0</v>
      </c>
      <c r="G31" s="190">
        <f t="shared" si="133"/>
        <v>0</v>
      </c>
      <c r="H31" s="181"/>
      <c r="I31" s="182"/>
      <c r="J31" s="180">
        <f t="shared" si="201"/>
        <v>0</v>
      </c>
      <c r="K31" s="181"/>
      <c r="L31" s="182"/>
      <c r="M31" s="180">
        <f t="shared" si="180"/>
        <v>0</v>
      </c>
      <c r="N31" s="181"/>
      <c r="O31" s="182"/>
      <c r="P31" s="180">
        <f t="shared" si="182"/>
        <v>0</v>
      </c>
      <c r="Q31" s="181"/>
      <c r="R31" s="182"/>
      <c r="S31" s="180">
        <f t="shared" si="184"/>
        <v>0</v>
      </c>
      <c r="T31" s="181"/>
      <c r="U31" s="182"/>
      <c r="V31" s="180">
        <f t="shared" si="186"/>
        <v>0</v>
      </c>
      <c r="W31" s="181"/>
      <c r="X31" s="182"/>
      <c r="Y31" s="180">
        <f t="shared" si="188"/>
        <v>0</v>
      </c>
      <c r="Z31" s="181"/>
      <c r="AA31" s="182"/>
      <c r="AB31" s="180">
        <f t="shared" si="190"/>
        <v>0</v>
      </c>
      <c r="AC31" s="181"/>
      <c r="AD31" s="182"/>
      <c r="AE31" s="180">
        <f t="shared" si="192"/>
        <v>0</v>
      </c>
      <c r="AF31" s="181"/>
      <c r="AG31" s="182"/>
      <c r="AH31" s="180">
        <f t="shared" si="194"/>
        <v>0</v>
      </c>
      <c r="AI31" s="181"/>
      <c r="AJ31" s="182"/>
      <c r="AK31" s="180">
        <f t="shared" si="196"/>
        <v>0</v>
      </c>
      <c r="AL31" s="181"/>
      <c r="AM31" s="182"/>
      <c r="AN31" s="180">
        <f t="shared" si="198"/>
        <v>0</v>
      </c>
      <c r="AO31" s="181"/>
      <c r="AP31" s="182"/>
      <c r="AQ31" s="180">
        <f t="shared" si="200"/>
        <v>0</v>
      </c>
      <c r="AR31" s="381"/>
    </row>
    <row r="32" spans="1:44" ht="39.950000000000003" customHeight="1">
      <c r="A32" s="324"/>
      <c r="B32" s="319"/>
      <c r="C32" s="321"/>
      <c r="D32" s="148" t="s">
        <v>7</v>
      </c>
      <c r="E32" s="182">
        <f t="shared" si="131"/>
        <v>0</v>
      </c>
      <c r="F32" s="182">
        <f t="shared" si="132"/>
        <v>0</v>
      </c>
      <c r="G32" s="190">
        <f t="shared" si="133"/>
        <v>0</v>
      </c>
      <c r="H32" s="181"/>
      <c r="I32" s="182"/>
      <c r="J32" s="180">
        <f t="shared" si="201"/>
        <v>0</v>
      </c>
      <c r="K32" s="181"/>
      <c r="L32" s="182"/>
      <c r="M32" s="180">
        <f t="shared" si="180"/>
        <v>0</v>
      </c>
      <c r="N32" s="181"/>
      <c r="O32" s="182"/>
      <c r="P32" s="180">
        <f t="shared" si="182"/>
        <v>0</v>
      </c>
      <c r="Q32" s="181"/>
      <c r="R32" s="182"/>
      <c r="S32" s="180">
        <f t="shared" si="184"/>
        <v>0</v>
      </c>
      <c r="T32" s="181"/>
      <c r="U32" s="182"/>
      <c r="V32" s="180">
        <f t="shared" si="186"/>
        <v>0</v>
      </c>
      <c r="W32" s="181"/>
      <c r="X32" s="182"/>
      <c r="Y32" s="180">
        <f t="shared" si="188"/>
        <v>0</v>
      </c>
      <c r="Z32" s="181"/>
      <c r="AA32" s="182"/>
      <c r="AB32" s="180">
        <f t="shared" si="190"/>
        <v>0</v>
      </c>
      <c r="AC32" s="181"/>
      <c r="AD32" s="182"/>
      <c r="AE32" s="180">
        <f t="shared" si="192"/>
        <v>0</v>
      </c>
      <c r="AF32" s="181"/>
      <c r="AG32" s="182"/>
      <c r="AH32" s="180">
        <f t="shared" si="194"/>
        <v>0</v>
      </c>
      <c r="AI32" s="181"/>
      <c r="AJ32" s="182"/>
      <c r="AK32" s="180">
        <f t="shared" si="196"/>
        <v>0</v>
      </c>
      <c r="AL32" s="181"/>
      <c r="AM32" s="182"/>
      <c r="AN32" s="180">
        <f t="shared" si="198"/>
        <v>0</v>
      </c>
      <c r="AO32" s="181"/>
      <c r="AP32" s="182"/>
      <c r="AQ32" s="180">
        <f t="shared" si="200"/>
        <v>0</v>
      </c>
      <c r="AR32" s="382"/>
    </row>
    <row r="33" spans="1:44" s="104" customFormat="1" ht="39.950000000000003" customHeight="1">
      <c r="A33" s="326" t="s">
        <v>235</v>
      </c>
      <c r="B33" s="317" t="s">
        <v>296</v>
      </c>
      <c r="C33" s="309" t="s">
        <v>328</v>
      </c>
      <c r="D33" s="186" t="s">
        <v>5</v>
      </c>
      <c r="E33" s="188">
        <f t="shared" si="131"/>
        <v>0</v>
      </c>
      <c r="F33" s="188">
        <f t="shared" si="132"/>
        <v>0</v>
      </c>
      <c r="G33" s="195">
        <f t="shared" si="133"/>
        <v>0</v>
      </c>
      <c r="H33" s="203">
        <f>SUM(H34:H35)</f>
        <v>0</v>
      </c>
      <c r="I33" s="189">
        <f>SUM(I34:I35)</f>
        <v>0</v>
      </c>
      <c r="J33" s="188">
        <f>IF(I33,I33/H33*100,0)</f>
        <v>0</v>
      </c>
      <c r="K33" s="203">
        <f t="shared" ref="K33:L33" si="213">SUM(K34:K35)</f>
        <v>0</v>
      </c>
      <c r="L33" s="189">
        <f t="shared" si="213"/>
        <v>0</v>
      </c>
      <c r="M33" s="188">
        <f t="shared" si="180"/>
        <v>0</v>
      </c>
      <c r="N33" s="203">
        <f t="shared" ref="N33:O33" si="214">SUM(N34:N35)</f>
        <v>0</v>
      </c>
      <c r="O33" s="189">
        <f t="shared" si="214"/>
        <v>0</v>
      </c>
      <c r="P33" s="188">
        <f t="shared" si="182"/>
        <v>0</v>
      </c>
      <c r="Q33" s="203">
        <f t="shared" ref="Q33:R33" si="215">SUM(Q34:Q35)</f>
        <v>0</v>
      </c>
      <c r="R33" s="189">
        <f t="shared" si="215"/>
        <v>0</v>
      </c>
      <c r="S33" s="188">
        <f t="shared" si="184"/>
        <v>0</v>
      </c>
      <c r="T33" s="203">
        <f t="shared" ref="T33:U33" si="216">SUM(T34:T35)</f>
        <v>0</v>
      </c>
      <c r="U33" s="189">
        <f t="shared" si="216"/>
        <v>0</v>
      </c>
      <c r="V33" s="188">
        <f t="shared" si="186"/>
        <v>0</v>
      </c>
      <c r="W33" s="203">
        <f t="shared" ref="W33:X33" si="217">SUM(W34:W35)</f>
        <v>0</v>
      </c>
      <c r="X33" s="189">
        <f t="shared" si="217"/>
        <v>0</v>
      </c>
      <c r="Y33" s="188">
        <f t="shared" si="188"/>
        <v>0</v>
      </c>
      <c r="Z33" s="203">
        <f t="shared" ref="Z33:AA33" si="218">SUM(Z34:Z35)</f>
        <v>0</v>
      </c>
      <c r="AA33" s="189">
        <f t="shared" si="218"/>
        <v>0</v>
      </c>
      <c r="AB33" s="188">
        <f t="shared" si="190"/>
        <v>0</v>
      </c>
      <c r="AC33" s="203">
        <f t="shared" ref="AC33:AD33" si="219">SUM(AC34:AC35)</f>
        <v>0</v>
      </c>
      <c r="AD33" s="189">
        <f t="shared" si="219"/>
        <v>0</v>
      </c>
      <c r="AE33" s="188">
        <f t="shared" si="192"/>
        <v>0</v>
      </c>
      <c r="AF33" s="203">
        <f t="shared" ref="AF33:AG33" si="220">SUM(AF34:AF35)</f>
        <v>0</v>
      </c>
      <c r="AG33" s="189">
        <f t="shared" si="220"/>
        <v>0</v>
      </c>
      <c r="AH33" s="188">
        <f t="shared" si="194"/>
        <v>0</v>
      </c>
      <c r="AI33" s="203">
        <f t="shared" ref="AI33:AJ33" si="221">SUM(AI34:AI35)</f>
        <v>0</v>
      </c>
      <c r="AJ33" s="189">
        <f t="shared" si="221"/>
        <v>0</v>
      </c>
      <c r="AK33" s="188">
        <f t="shared" si="196"/>
        <v>0</v>
      </c>
      <c r="AL33" s="203">
        <f t="shared" ref="AL33:AM33" si="222">SUM(AL34:AL35)</f>
        <v>0</v>
      </c>
      <c r="AM33" s="189">
        <f t="shared" si="222"/>
        <v>0</v>
      </c>
      <c r="AN33" s="188">
        <f t="shared" si="198"/>
        <v>0</v>
      </c>
      <c r="AO33" s="203">
        <f t="shared" ref="AO33:AP33" si="223">SUM(AO34:AO35)</f>
        <v>0</v>
      </c>
      <c r="AP33" s="189">
        <f t="shared" si="223"/>
        <v>0</v>
      </c>
      <c r="AQ33" s="188">
        <f t="shared" si="200"/>
        <v>0</v>
      </c>
      <c r="AR33" s="352"/>
    </row>
    <row r="34" spans="1:44" s="104" customFormat="1" ht="39.950000000000003" customHeight="1">
      <c r="A34" s="326"/>
      <c r="B34" s="317"/>
      <c r="C34" s="309"/>
      <c r="D34" s="148" t="s">
        <v>234</v>
      </c>
      <c r="E34" s="182">
        <f t="shared" si="131"/>
        <v>0</v>
      </c>
      <c r="F34" s="182">
        <f t="shared" si="132"/>
        <v>0</v>
      </c>
      <c r="G34" s="190">
        <f t="shared" si="133"/>
        <v>0</v>
      </c>
      <c r="H34" s="201">
        <f>H37</f>
        <v>0</v>
      </c>
      <c r="I34" s="184">
        <f>I37</f>
        <v>0</v>
      </c>
      <c r="J34" s="182">
        <f t="shared" ref="J34:J47" si="224">IF(I34,I34/H34*100,0)</f>
        <v>0</v>
      </c>
      <c r="K34" s="201">
        <f t="shared" ref="K34:L34" si="225">K37</f>
        <v>0</v>
      </c>
      <c r="L34" s="184">
        <f t="shared" si="225"/>
        <v>0</v>
      </c>
      <c r="M34" s="182">
        <f t="shared" si="180"/>
        <v>0</v>
      </c>
      <c r="N34" s="201">
        <f t="shared" ref="N34:O34" si="226">N37</f>
        <v>0</v>
      </c>
      <c r="O34" s="184">
        <f t="shared" si="226"/>
        <v>0</v>
      </c>
      <c r="P34" s="182">
        <f t="shared" si="182"/>
        <v>0</v>
      </c>
      <c r="Q34" s="201">
        <f t="shared" ref="Q34:R34" si="227">Q37</f>
        <v>0</v>
      </c>
      <c r="R34" s="184">
        <f t="shared" si="227"/>
        <v>0</v>
      </c>
      <c r="S34" s="182">
        <f t="shared" si="184"/>
        <v>0</v>
      </c>
      <c r="T34" s="201">
        <f t="shared" ref="T34:U34" si="228">T37</f>
        <v>0</v>
      </c>
      <c r="U34" s="184">
        <f t="shared" si="228"/>
        <v>0</v>
      </c>
      <c r="V34" s="182">
        <f t="shared" si="186"/>
        <v>0</v>
      </c>
      <c r="W34" s="201">
        <f t="shared" ref="W34:X34" si="229">W37</f>
        <v>0</v>
      </c>
      <c r="X34" s="184">
        <f t="shared" si="229"/>
        <v>0</v>
      </c>
      <c r="Y34" s="182">
        <f t="shared" si="188"/>
        <v>0</v>
      </c>
      <c r="Z34" s="201">
        <f t="shared" ref="Z34:AA34" si="230">Z37</f>
        <v>0</v>
      </c>
      <c r="AA34" s="184">
        <f t="shared" si="230"/>
        <v>0</v>
      </c>
      <c r="AB34" s="182">
        <f t="shared" si="190"/>
        <v>0</v>
      </c>
      <c r="AC34" s="201">
        <f t="shared" ref="AC34:AD34" si="231">AC37</f>
        <v>0</v>
      </c>
      <c r="AD34" s="184">
        <f t="shared" si="231"/>
        <v>0</v>
      </c>
      <c r="AE34" s="182">
        <f t="shared" si="192"/>
        <v>0</v>
      </c>
      <c r="AF34" s="201">
        <f t="shared" ref="AF34:AG34" si="232">AF37</f>
        <v>0</v>
      </c>
      <c r="AG34" s="184">
        <f t="shared" si="232"/>
        <v>0</v>
      </c>
      <c r="AH34" s="182">
        <f t="shared" si="194"/>
        <v>0</v>
      </c>
      <c r="AI34" s="201">
        <f t="shared" ref="AI34:AJ34" si="233">AI37</f>
        <v>0</v>
      </c>
      <c r="AJ34" s="184">
        <f t="shared" si="233"/>
        <v>0</v>
      </c>
      <c r="AK34" s="182">
        <f t="shared" si="196"/>
        <v>0</v>
      </c>
      <c r="AL34" s="201">
        <f t="shared" ref="AL34:AM34" si="234">AL37</f>
        <v>0</v>
      </c>
      <c r="AM34" s="184">
        <f t="shared" si="234"/>
        <v>0</v>
      </c>
      <c r="AN34" s="182">
        <f t="shared" si="198"/>
        <v>0</v>
      </c>
      <c r="AO34" s="201">
        <f t="shared" ref="AO34:AP34" si="235">AO37</f>
        <v>0</v>
      </c>
      <c r="AP34" s="184">
        <f t="shared" si="235"/>
        <v>0</v>
      </c>
      <c r="AQ34" s="182">
        <f t="shared" si="200"/>
        <v>0</v>
      </c>
      <c r="AR34" s="353"/>
    </row>
    <row r="35" spans="1:44" s="104" customFormat="1" ht="39.950000000000003" customHeight="1">
      <c r="A35" s="326"/>
      <c r="B35" s="317"/>
      <c r="C35" s="309"/>
      <c r="D35" s="148" t="s">
        <v>7</v>
      </c>
      <c r="E35" s="182">
        <f t="shared" si="131"/>
        <v>0</v>
      </c>
      <c r="F35" s="182">
        <f t="shared" si="132"/>
        <v>0</v>
      </c>
      <c r="G35" s="190">
        <f t="shared" si="133"/>
        <v>0</v>
      </c>
      <c r="H35" s="201">
        <f>H38</f>
        <v>0</v>
      </c>
      <c r="I35" s="184">
        <f>I38</f>
        <v>0</v>
      </c>
      <c r="J35" s="182">
        <f t="shared" si="224"/>
        <v>0</v>
      </c>
      <c r="K35" s="201">
        <f t="shared" ref="K35:L35" si="236">K38</f>
        <v>0</v>
      </c>
      <c r="L35" s="184">
        <f t="shared" si="236"/>
        <v>0</v>
      </c>
      <c r="M35" s="182">
        <f t="shared" si="180"/>
        <v>0</v>
      </c>
      <c r="N35" s="201">
        <f t="shared" ref="N35:O35" si="237">N38</f>
        <v>0</v>
      </c>
      <c r="O35" s="184">
        <f t="shared" si="237"/>
        <v>0</v>
      </c>
      <c r="P35" s="182">
        <f t="shared" si="182"/>
        <v>0</v>
      </c>
      <c r="Q35" s="201">
        <f t="shared" ref="Q35:R35" si="238">Q38</f>
        <v>0</v>
      </c>
      <c r="R35" s="184">
        <f t="shared" si="238"/>
        <v>0</v>
      </c>
      <c r="S35" s="182">
        <f t="shared" si="184"/>
        <v>0</v>
      </c>
      <c r="T35" s="201">
        <f t="shared" ref="T35:U35" si="239">T38</f>
        <v>0</v>
      </c>
      <c r="U35" s="184">
        <f t="shared" si="239"/>
        <v>0</v>
      </c>
      <c r="V35" s="182">
        <f t="shared" si="186"/>
        <v>0</v>
      </c>
      <c r="W35" s="201">
        <f t="shared" ref="W35:X35" si="240">W38</f>
        <v>0</v>
      </c>
      <c r="X35" s="184">
        <f t="shared" si="240"/>
        <v>0</v>
      </c>
      <c r="Y35" s="182">
        <f t="shared" si="188"/>
        <v>0</v>
      </c>
      <c r="Z35" s="201">
        <f t="shared" ref="Z35:AA35" si="241">Z38</f>
        <v>0</v>
      </c>
      <c r="AA35" s="184">
        <f t="shared" si="241"/>
        <v>0</v>
      </c>
      <c r="AB35" s="182">
        <f t="shared" si="190"/>
        <v>0</v>
      </c>
      <c r="AC35" s="201">
        <f t="shared" ref="AC35:AD35" si="242">AC38</f>
        <v>0</v>
      </c>
      <c r="AD35" s="184">
        <f t="shared" si="242"/>
        <v>0</v>
      </c>
      <c r="AE35" s="182">
        <f t="shared" si="192"/>
        <v>0</v>
      </c>
      <c r="AF35" s="201">
        <f t="shared" ref="AF35:AG35" si="243">AF38</f>
        <v>0</v>
      </c>
      <c r="AG35" s="184">
        <f t="shared" si="243"/>
        <v>0</v>
      </c>
      <c r="AH35" s="182">
        <f t="shared" si="194"/>
        <v>0</v>
      </c>
      <c r="AI35" s="201">
        <f t="shared" ref="AI35:AJ35" si="244">AI38</f>
        <v>0</v>
      </c>
      <c r="AJ35" s="184">
        <f t="shared" si="244"/>
        <v>0</v>
      </c>
      <c r="AK35" s="182">
        <f t="shared" si="196"/>
        <v>0</v>
      </c>
      <c r="AL35" s="201">
        <f t="shared" ref="AL35:AM35" si="245">AL38</f>
        <v>0</v>
      </c>
      <c r="AM35" s="184">
        <f t="shared" si="245"/>
        <v>0</v>
      </c>
      <c r="AN35" s="182">
        <f t="shared" si="198"/>
        <v>0</v>
      </c>
      <c r="AO35" s="201">
        <f t="shared" ref="AO35:AP35" si="246">AO38</f>
        <v>0</v>
      </c>
      <c r="AP35" s="184">
        <f t="shared" si="246"/>
        <v>0</v>
      </c>
      <c r="AQ35" s="182">
        <f t="shared" si="200"/>
        <v>0</v>
      </c>
      <c r="AR35" s="354"/>
    </row>
    <row r="36" spans="1:44" ht="39.950000000000003" customHeight="1">
      <c r="A36" s="309" t="s">
        <v>230</v>
      </c>
      <c r="B36" s="316" t="s">
        <v>297</v>
      </c>
      <c r="C36" s="309" t="s">
        <v>328</v>
      </c>
      <c r="D36" s="191" t="s">
        <v>5</v>
      </c>
      <c r="E36" s="192">
        <f t="shared" si="131"/>
        <v>0</v>
      </c>
      <c r="F36" s="192">
        <f t="shared" si="132"/>
        <v>0</v>
      </c>
      <c r="G36" s="196">
        <f t="shared" si="133"/>
        <v>0</v>
      </c>
      <c r="H36" s="202">
        <f>H37+H38</f>
        <v>0</v>
      </c>
      <c r="I36" s="192">
        <f>I37+I38</f>
        <v>0</v>
      </c>
      <c r="J36" s="192">
        <f t="shared" si="224"/>
        <v>0</v>
      </c>
      <c r="K36" s="202">
        <f t="shared" ref="K36:L36" si="247">K37+K38</f>
        <v>0</v>
      </c>
      <c r="L36" s="192">
        <f t="shared" si="247"/>
        <v>0</v>
      </c>
      <c r="M36" s="192">
        <f t="shared" ref="M36:M47" si="248">IF(L36,L36/K36*100,0)</f>
        <v>0</v>
      </c>
      <c r="N36" s="202">
        <f t="shared" ref="N36:O36" si="249">N37+N38</f>
        <v>0</v>
      </c>
      <c r="O36" s="192">
        <f t="shared" si="249"/>
        <v>0</v>
      </c>
      <c r="P36" s="192">
        <f t="shared" ref="P36:P47" si="250">IF(O36,O36/N36*100,0)</f>
        <v>0</v>
      </c>
      <c r="Q36" s="202">
        <f t="shared" ref="Q36:R36" si="251">Q37+Q38</f>
        <v>0</v>
      </c>
      <c r="R36" s="192">
        <f t="shared" si="251"/>
        <v>0</v>
      </c>
      <c r="S36" s="192">
        <f t="shared" ref="S36:S47" si="252">IF(R36,R36/Q36*100,0)</f>
        <v>0</v>
      </c>
      <c r="T36" s="202">
        <f t="shared" ref="T36:U36" si="253">T37+T38</f>
        <v>0</v>
      </c>
      <c r="U36" s="192">
        <f t="shared" si="253"/>
        <v>0</v>
      </c>
      <c r="V36" s="192">
        <f t="shared" ref="V36:V47" si="254">IF(U36,U36/T36*100,0)</f>
        <v>0</v>
      </c>
      <c r="W36" s="202">
        <f t="shared" ref="W36:X36" si="255">W37+W38</f>
        <v>0</v>
      </c>
      <c r="X36" s="192">
        <f t="shared" si="255"/>
        <v>0</v>
      </c>
      <c r="Y36" s="192">
        <f t="shared" ref="Y36:Y47" si="256">IF(X36,X36/W36*100,0)</f>
        <v>0</v>
      </c>
      <c r="Z36" s="202">
        <f t="shared" ref="Z36:AA36" si="257">Z37+Z38</f>
        <v>0</v>
      </c>
      <c r="AA36" s="192">
        <f t="shared" si="257"/>
        <v>0</v>
      </c>
      <c r="AB36" s="192">
        <f t="shared" ref="AB36:AB47" si="258">IF(AA36,AA36/Z36*100,0)</f>
        <v>0</v>
      </c>
      <c r="AC36" s="202">
        <f t="shared" ref="AC36:AD36" si="259">AC37+AC38</f>
        <v>0</v>
      </c>
      <c r="AD36" s="192">
        <f t="shared" si="259"/>
        <v>0</v>
      </c>
      <c r="AE36" s="192">
        <f t="shared" ref="AE36:AE47" si="260">IF(AD36,AD36/AC36*100,0)</f>
        <v>0</v>
      </c>
      <c r="AF36" s="202">
        <f t="shared" ref="AF36:AG36" si="261">AF37+AF38</f>
        <v>0</v>
      </c>
      <c r="AG36" s="192">
        <f t="shared" si="261"/>
        <v>0</v>
      </c>
      <c r="AH36" s="192">
        <f t="shared" ref="AH36:AH47" si="262">IF(AG36,AG36/AF36*100,0)</f>
        <v>0</v>
      </c>
      <c r="AI36" s="202">
        <f t="shared" ref="AI36:AJ36" si="263">AI37+AI38</f>
        <v>0</v>
      </c>
      <c r="AJ36" s="192">
        <f t="shared" si="263"/>
        <v>0</v>
      </c>
      <c r="AK36" s="192">
        <f t="shared" ref="AK36:AK47" si="264">IF(AJ36,AJ36/AI36*100,0)</f>
        <v>0</v>
      </c>
      <c r="AL36" s="202">
        <f t="shared" ref="AL36:AM36" si="265">AL37+AL38</f>
        <v>0</v>
      </c>
      <c r="AM36" s="192">
        <f t="shared" si="265"/>
        <v>0</v>
      </c>
      <c r="AN36" s="192">
        <f t="shared" ref="AN36:AN47" si="266">IF(AM36,AM36/AL36*100,0)</f>
        <v>0</v>
      </c>
      <c r="AO36" s="202">
        <f t="shared" ref="AO36:AP36" si="267">AO37+AO38</f>
        <v>0</v>
      </c>
      <c r="AP36" s="192">
        <f t="shared" si="267"/>
        <v>0</v>
      </c>
      <c r="AQ36" s="192">
        <f t="shared" ref="AQ36:AQ47" si="268">IF(AP36,AP36/AO36*100,0)</f>
        <v>0</v>
      </c>
      <c r="AR36" s="379"/>
    </row>
    <row r="37" spans="1:44" ht="39.950000000000003" customHeight="1">
      <c r="A37" s="309"/>
      <c r="B37" s="316"/>
      <c r="C37" s="309"/>
      <c r="D37" s="148" t="s">
        <v>234</v>
      </c>
      <c r="E37" s="182">
        <f t="shared" si="131"/>
        <v>0</v>
      </c>
      <c r="F37" s="182">
        <f t="shared" si="132"/>
        <v>0</v>
      </c>
      <c r="G37" s="190">
        <f t="shared" si="133"/>
        <v>0</v>
      </c>
      <c r="H37" s="201"/>
      <c r="I37" s="182"/>
      <c r="J37" s="182">
        <f t="shared" si="224"/>
        <v>0</v>
      </c>
      <c r="K37" s="201"/>
      <c r="L37" s="182"/>
      <c r="M37" s="182">
        <f t="shared" si="248"/>
        <v>0</v>
      </c>
      <c r="N37" s="201"/>
      <c r="O37" s="182"/>
      <c r="P37" s="182">
        <f t="shared" si="250"/>
        <v>0</v>
      </c>
      <c r="Q37" s="201"/>
      <c r="R37" s="182"/>
      <c r="S37" s="182">
        <f t="shared" si="252"/>
        <v>0</v>
      </c>
      <c r="T37" s="201"/>
      <c r="U37" s="182"/>
      <c r="V37" s="182">
        <f t="shared" si="254"/>
        <v>0</v>
      </c>
      <c r="W37" s="201"/>
      <c r="X37" s="182"/>
      <c r="Y37" s="182">
        <f t="shared" si="256"/>
        <v>0</v>
      </c>
      <c r="Z37" s="201"/>
      <c r="AA37" s="182"/>
      <c r="AB37" s="182">
        <f t="shared" si="258"/>
        <v>0</v>
      </c>
      <c r="AC37" s="201"/>
      <c r="AD37" s="182"/>
      <c r="AE37" s="182">
        <f t="shared" si="260"/>
        <v>0</v>
      </c>
      <c r="AF37" s="201"/>
      <c r="AG37" s="182"/>
      <c r="AH37" s="182">
        <f t="shared" si="262"/>
        <v>0</v>
      </c>
      <c r="AI37" s="201"/>
      <c r="AJ37" s="182"/>
      <c r="AK37" s="182">
        <f t="shared" si="264"/>
        <v>0</v>
      </c>
      <c r="AL37" s="201"/>
      <c r="AM37" s="182"/>
      <c r="AN37" s="182">
        <f t="shared" si="266"/>
        <v>0</v>
      </c>
      <c r="AO37" s="201"/>
      <c r="AP37" s="182"/>
      <c r="AQ37" s="182">
        <f t="shared" si="268"/>
        <v>0</v>
      </c>
      <c r="AR37" s="379"/>
    </row>
    <row r="38" spans="1:44" ht="39.950000000000003" customHeight="1">
      <c r="A38" s="309"/>
      <c r="B38" s="316"/>
      <c r="C38" s="309"/>
      <c r="D38" s="148" t="s">
        <v>7</v>
      </c>
      <c r="E38" s="182">
        <f t="shared" si="131"/>
        <v>0</v>
      </c>
      <c r="F38" s="182">
        <f t="shared" si="132"/>
        <v>0</v>
      </c>
      <c r="G38" s="190">
        <f t="shared" si="133"/>
        <v>0</v>
      </c>
      <c r="H38" s="201"/>
      <c r="I38" s="182"/>
      <c r="J38" s="182">
        <f t="shared" si="224"/>
        <v>0</v>
      </c>
      <c r="K38" s="201"/>
      <c r="L38" s="182"/>
      <c r="M38" s="182">
        <f t="shared" si="248"/>
        <v>0</v>
      </c>
      <c r="N38" s="201"/>
      <c r="O38" s="182"/>
      <c r="P38" s="182">
        <f t="shared" si="250"/>
        <v>0</v>
      </c>
      <c r="Q38" s="201"/>
      <c r="R38" s="182"/>
      <c r="S38" s="182">
        <f t="shared" si="252"/>
        <v>0</v>
      </c>
      <c r="T38" s="201"/>
      <c r="U38" s="182"/>
      <c r="V38" s="182">
        <f t="shared" si="254"/>
        <v>0</v>
      </c>
      <c r="W38" s="201"/>
      <c r="X38" s="182"/>
      <c r="Y38" s="182">
        <f t="shared" si="256"/>
        <v>0</v>
      </c>
      <c r="Z38" s="201"/>
      <c r="AA38" s="182"/>
      <c r="AB38" s="182">
        <f t="shared" si="258"/>
        <v>0</v>
      </c>
      <c r="AC38" s="201"/>
      <c r="AD38" s="182"/>
      <c r="AE38" s="182">
        <f t="shared" si="260"/>
        <v>0</v>
      </c>
      <c r="AF38" s="201"/>
      <c r="AG38" s="182"/>
      <c r="AH38" s="182">
        <f t="shared" si="262"/>
        <v>0</v>
      </c>
      <c r="AI38" s="201"/>
      <c r="AJ38" s="182"/>
      <c r="AK38" s="182">
        <f t="shared" si="264"/>
        <v>0</v>
      </c>
      <c r="AL38" s="201"/>
      <c r="AM38" s="182"/>
      <c r="AN38" s="182">
        <f t="shared" si="266"/>
        <v>0</v>
      </c>
      <c r="AO38" s="201"/>
      <c r="AP38" s="182"/>
      <c r="AQ38" s="182">
        <f t="shared" si="268"/>
        <v>0</v>
      </c>
      <c r="AR38" s="379"/>
    </row>
    <row r="39" spans="1:44" s="104" customFormat="1" ht="39.950000000000003" customHeight="1">
      <c r="A39" s="310" t="s">
        <v>236</v>
      </c>
      <c r="B39" s="314" t="s">
        <v>298</v>
      </c>
      <c r="C39" s="313" t="s">
        <v>328</v>
      </c>
      <c r="D39" s="186" t="s">
        <v>5</v>
      </c>
      <c r="E39" s="188">
        <f t="shared" si="131"/>
        <v>0</v>
      </c>
      <c r="F39" s="188">
        <f t="shared" si="132"/>
        <v>0</v>
      </c>
      <c r="G39" s="195">
        <f t="shared" si="133"/>
        <v>0</v>
      </c>
      <c r="H39" s="189">
        <f>SUM(H40:H41)</f>
        <v>0</v>
      </c>
      <c r="I39" s="189">
        <f>SUM(I40:I41)</f>
        <v>0</v>
      </c>
      <c r="J39" s="188">
        <f t="shared" si="224"/>
        <v>0</v>
      </c>
      <c r="K39" s="189">
        <f t="shared" ref="K39:L39" si="269">SUM(K40:K41)</f>
        <v>0</v>
      </c>
      <c r="L39" s="189">
        <f t="shared" si="269"/>
        <v>0</v>
      </c>
      <c r="M39" s="188">
        <f t="shared" si="248"/>
        <v>0</v>
      </c>
      <c r="N39" s="189">
        <f t="shared" ref="N39:O39" si="270">SUM(N40:N41)</f>
        <v>0</v>
      </c>
      <c r="O39" s="189">
        <f t="shared" si="270"/>
        <v>0</v>
      </c>
      <c r="P39" s="188">
        <f t="shared" si="250"/>
        <v>0</v>
      </c>
      <c r="Q39" s="189">
        <f t="shared" ref="Q39:R39" si="271">SUM(Q40:Q41)</f>
        <v>0</v>
      </c>
      <c r="R39" s="189">
        <f t="shared" si="271"/>
        <v>0</v>
      </c>
      <c r="S39" s="188">
        <f t="shared" si="252"/>
        <v>0</v>
      </c>
      <c r="T39" s="189">
        <f t="shared" ref="T39:U39" si="272">SUM(T40:T41)</f>
        <v>0</v>
      </c>
      <c r="U39" s="189">
        <f t="shared" si="272"/>
        <v>0</v>
      </c>
      <c r="V39" s="188">
        <f t="shared" si="254"/>
        <v>0</v>
      </c>
      <c r="W39" s="189">
        <f t="shared" ref="W39:X39" si="273">SUM(W40:W41)</f>
        <v>0</v>
      </c>
      <c r="X39" s="189">
        <f t="shared" si="273"/>
        <v>0</v>
      </c>
      <c r="Y39" s="188">
        <f t="shared" si="256"/>
        <v>0</v>
      </c>
      <c r="Z39" s="189">
        <f t="shared" ref="Z39:AA39" si="274">SUM(Z40:Z41)</f>
        <v>0</v>
      </c>
      <c r="AA39" s="189">
        <f t="shared" si="274"/>
        <v>0</v>
      </c>
      <c r="AB39" s="188">
        <f t="shared" si="258"/>
        <v>0</v>
      </c>
      <c r="AC39" s="189">
        <f t="shared" ref="AC39:AD39" si="275">SUM(AC40:AC41)</f>
        <v>0</v>
      </c>
      <c r="AD39" s="189">
        <f t="shared" si="275"/>
        <v>0</v>
      </c>
      <c r="AE39" s="188">
        <f t="shared" si="260"/>
        <v>0</v>
      </c>
      <c r="AF39" s="189">
        <f t="shared" ref="AF39:AG39" si="276">SUM(AF40:AF41)</f>
        <v>0</v>
      </c>
      <c r="AG39" s="189">
        <f t="shared" si="276"/>
        <v>0</v>
      </c>
      <c r="AH39" s="188">
        <f t="shared" si="262"/>
        <v>0</v>
      </c>
      <c r="AI39" s="189">
        <f t="shared" ref="AI39:AJ39" si="277">SUM(AI40:AI41)</f>
        <v>0</v>
      </c>
      <c r="AJ39" s="189">
        <f t="shared" si="277"/>
        <v>0</v>
      </c>
      <c r="AK39" s="188">
        <f t="shared" si="264"/>
        <v>0</v>
      </c>
      <c r="AL39" s="189">
        <f t="shared" ref="AL39:AM39" si="278">SUM(AL40:AL41)</f>
        <v>0</v>
      </c>
      <c r="AM39" s="189">
        <f t="shared" si="278"/>
        <v>0</v>
      </c>
      <c r="AN39" s="188">
        <f t="shared" si="266"/>
        <v>0</v>
      </c>
      <c r="AO39" s="189">
        <f t="shared" ref="AO39:AP39" si="279">SUM(AO40:AO41)</f>
        <v>0</v>
      </c>
      <c r="AP39" s="189">
        <f t="shared" si="279"/>
        <v>0</v>
      </c>
      <c r="AQ39" s="188">
        <f t="shared" si="268"/>
        <v>0</v>
      </c>
      <c r="AR39" s="379"/>
    </row>
    <row r="40" spans="1:44" s="104" customFormat="1" ht="39.950000000000003" customHeight="1">
      <c r="A40" s="310"/>
      <c r="B40" s="314"/>
      <c r="C40" s="313"/>
      <c r="D40" s="148" t="s">
        <v>234</v>
      </c>
      <c r="E40" s="182">
        <f t="shared" si="131"/>
        <v>0</v>
      </c>
      <c r="F40" s="182">
        <f t="shared" si="132"/>
        <v>0</v>
      </c>
      <c r="G40" s="190">
        <f t="shared" si="133"/>
        <v>0</v>
      </c>
      <c r="H40" s="204"/>
      <c r="I40" s="184"/>
      <c r="J40" s="182">
        <f t="shared" si="224"/>
        <v>0</v>
      </c>
      <c r="K40" s="204"/>
      <c r="L40" s="184"/>
      <c r="M40" s="182">
        <f t="shared" si="248"/>
        <v>0</v>
      </c>
      <c r="N40" s="204"/>
      <c r="O40" s="184"/>
      <c r="P40" s="182">
        <f t="shared" si="250"/>
        <v>0</v>
      </c>
      <c r="Q40" s="204"/>
      <c r="R40" s="184"/>
      <c r="S40" s="182">
        <f t="shared" si="252"/>
        <v>0</v>
      </c>
      <c r="T40" s="204"/>
      <c r="U40" s="184"/>
      <c r="V40" s="182">
        <f t="shared" si="254"/>
        <v>0</v>
      </c>
      <c r="W40" s="204"/>
      <c r="X40" s="184"/>
      <c r="Y40" s="182">
        <f t="shared" si="256"/>
        <v>0</v>
      </c>
      <c r="Z40" s="204"/>
      <c r="AA40" s="184"/>
      <c r="AB40" s="182">
        <f t="shared" si="258"/>
        <v>0</v>
      </c>
      <c r="AC40" s="204"/>
      <c r="AD40" s="184"/>
      <c r="AE40" s="182">
        <f t="shared" si="260"/>
        <v>0</v>
      </c>
      <c r="AF40" s="204"/>
      <c r="AG40" s="184"/>
      <c r="AH40" s="182">
        <f t="shared" si="262"/>
        <v>0</v>
      </c>
      <c r="AI40" s="204"/>
      <c r="AJ40" s="184"/>
      <c r="AK40" s="182">
        <f t="shared" si="264"/>
        <v>0</v>
      </c>
      <c r="AL40" s="204"/>
      <c r="AM40" s="184"/>
      <c r="AN40" s="182">
        <f t="shared" si="266"/>
        <v>0</v>
      </c>
      <c r="AO40" s="204"/>
      <c r="AP40" s="184"/>
      <c r="AQ40" s="182">
        <f t="shared" si="268"/>
        <v>0</v>
      </c>
      <c r="AR40" s="379"/>
    </row>
    <row r="41" spans="1:44" s="104" customFormat="1" ht="39.950000000000003" customHeight="1">
      <c r="A41" s="311"/>
      <c r="B41" s="314"/>
      <c r="C41" s="313"/>
      <c r="D41" s="148" t="s">
        <v>7</v>
      </c>
      <c r="E41" s="182">
        <f t="shared" si="131"/>
        <v>0</v>
      </c>
      <c r="F41" s="182">
        <f t="shared" si="132"/>
        <v>0</v>
      </c>
      <c r="G41" s="190">
        <f t="shared" si="133"/>
        <v>0</v>
      </c>
      <c r="H41" s="204"/>
      <c r="I41" s="184"/>
      <c r="J41" s="182">
        <f t="shared" si="224"/>
        <v>0</v>
      </c>
      <c r="K41" s="204"/>
      <c r="L41" s="184"/>
      <c r="M41" s="182">
        <f t="shared" si="248"/>
        <v>0</v>
      </c>
      <c r="N41" s="204"/>
      <c r="O41" s="184"/>
      <c r="P41" s="182">
        <f t="shared" si="250"/>
        <v>0</v>
      </c>
      <c r="Q41" s="204"/>
      <c r="R41" s="184"/>
      <c r="S41" s="182">
        <f t="shared" si="252"/>
        <v>0</v>
      </c>
      <c r="T41" s="204"/>
      <c r="U41" s="184"/>
      <c r="V41" s="182">
        <f t="shared" si="254"/>
        <v>0</v>
      </c>
      <c r="W41" s="204"/>
      <c r="X41" s="184"/>
      <c r="Y41" s="182">
        <f t="shared" si="256"/>
        <v>0</v>
      </c>
      <c r="Z41" s="204"/>
      <c r="AA41" s="184"/>
      <c r="AB41" s="182">
        <f t="shared" si="258"/>
        <v>0</v>
      </c>
      <c r="AC41" s="204"/>
      <c r="AD41" s="184"/>
      <c r="AE41" s="182">
        <f t="shared" si="260"/>
        <v>0</v>
      </c>
      <c r="AF41" s="204"/>
      <c r="AG41" s="184"/>
      <c r="AH41" s="182">
        <f t="shared" si="262"/>
        <v>0</v>
      </c>
      <c r="AI41" s="204"/>
      <c r="AJ41" s="184"/>
      <c r="AK41" s="182">
        <f t="shared" si="264"/>
        <v>0</v>
      </c>
      <c r="AL41" s="204"/>
      <c r="AM41" s="184"/>
      <c r="AN41" s="182">
        <f t="shared" si="266"/>
        <v>0</v>
      </c>
      <c r="AO41" s="204"/>
      <c r="AP41" s="184"/>
      <c r="AQ41" s="182">
        <f t="shared" si="268"/>
        <v>0</v>
      </c>
      <c r="AR41" s="379"/>
    </row>
    <row r="42" spans="1:44" ht="39.950000000000003" customHeight="1">
      <c r="A42" s="322" t="s">
        <v>237</v>
      </c>
      <c r="B42" s="315" t="s">
        <v>299</v>
      </c>
      <c r="C42" s="312" t="s">
        <v>328</v>
      </c>
      <c r="D42" s="186" t="s">
        <v>5</v>
      </c>
      <c r="E42" s="188">
        <f t="shared" si="131"/>
        <v>0</v>
      </c>
      <c r="F42" s="188">
        <f t="shared" si="132"/>
        <v>0</v>
      </c>
      <c r="G42" s="195">
        <f t="shared" si="133"/>
        <v>0</v>
      </c>
      <c r="H42" s="188">
        <f>SUM(H43:H44)</f>
        <v>0</v>
      </c>
      <c r="I42" s="188">
        <f>SUM(I43:I44)</f>
        <v>0</v>
      </c>
      <c r="J42" s="188">
        <f t="shared" si="224"/>
        <v>0</v>
      </c>
      <c r="K42" s="188">
        <f t="shared" ref="K42:L42" si="280">SUM(K43:K44)</f>
        <v>0</v>
      </c>
      <c r="L42" s="188">
        <f t="shared" si="280"/>
        <v>0</v>
      </c>
      <c r="M42" s="188">
        <f t="shared" si="248"/>
        <v>0</v>
      </c>
      <c r="N42" s="188">
        <f t="shared" ref="N42:O42" si="281">SUM(N43:N44)</f>
        <v>0</v>
      </c>
      <c r="O42" s="188">
        <f t="shared" si="281"/>
        <v>0</v>
      </c>
      <c r="P42" s="188">
        <f t="shared" si="250"/>
        <v>0</v>
      </c>
      <c r="Q42" s="188">
        <f t="shared" ref="Q42:R42" si="282">SUM(Q43:Q44)</f>
        <v>0</v>
      </c>
      <c r="R42" s="188">
        <f t="shared" si="282"/>
        <v>0</v>
      </c>
      <c r="S42" s="188">
        <f t="shared" si="252"/>
        <v>0</v>
      </c>
      <c r="T42" s="188">
        <f t="shared" ref="T42:U42" si="283">SUM(T43:T44)</f>
        <v>0</v>
      </c>
      <c r="U42" s="188">
        <f t="shared" si="283"/>
        <v>0</v>
      </c>
      <c r="V42" s="188">
        <f t="shared" si="254"/>
        <v>0</v>
      </c>
      <c r="W42" s="188">
        <f t="shared" ref="W42:X42" si="284">SUM(W43:W44)</f>
        <v>0</v>
      </c>
      <c r="X42" s="188">
        <f t="shared" si="284"/>
        <v>0</v>
      </c>
      <c r="Y42" s="188">
        <f t="shared" si="256"/>
        <v>0</v>
      </c>
      <c r="Z42" s="188">
        <f t="shared" ref="Z42:AA42" si="285">SUM(Z43:Z44)</f>
        <v>0</v>
      </c>
      <c r="AA42" s="188">
        <f t="shared" si="285"/>
        <v>0</v>
      </c>
      <c r="AB42" s="188">
        <f t="shared" si="258"/>
        <v>0</v>
      </c>
      <c r="AC42" s="188">
        <f t="shared" ref="AC42:AD42" si="286">SUM(AC43:AC44)</f>
        <v>0</v>
      </c>
      <c r="AD42" s="188">
        <f t="shared" si="286"/>
        <v>0</v>
      </c>
      <c r="AE42" s="188">
        <f t="shared" si="260"/>
        <v>0</v>
      </c>
      <c r="AF42" s="188">
        <f t="shared" ref="AF42:AG42" si="287">SUM(AF43:AF44)</f>
        <v>0</v>
      </c>
      <c r="AG42" s="188">
        <f t="shared" si="287"/>
        <v>0</v>
      </c>
      <c r="AH42" s="188">
        <f t="shared" si="262"/>
        <v>0</v>
      </c>
      <c r="AI42" s="188">
        <f t="shared" ref="AI42:AJ42" si="288">SUM(AI43:AI44)</f>
        <v>0</v>
      </c>
      <c r="AJ42" s="188">
        <f t="shared" si="288"/>
        <v>0</v>
      </c>
      <c r="AK42" s="188">
        <f t="shared" si="264"/>
        <v>0</v>
      </c>
      <c r="AL42" s="188">
        <f t="shared" ref="AL42:AM42" si="289">SUM(AL43:AL44)</f>
        <v>0</v>
      </c>
      <c r="AM42" s="188">
        <f t="shared" si="289"/>
        <v>0</v>
      </c>
      <c r="AN42" s="188">
        <f t="shared" si="266"/>
        <v>0</v>
      </c>
      <c r="AO42" s="188">
        <f t="shared" ref="AO42:AP42" si="290">SUM(AO43:AO44)</f>
        <v>0</v>
      </c>
      <c r="AP42" s="188">
        <f t="shared" si="290"/>
        <v>0</v>
      </c>
      <c r="AQ42" s="188">
        <f t="shared" si="268"/>
        <v>0</v>
      </c>
      <c r="AR42" s="352"/>
    </row>
    <row r="43" spans="1:44" ht="39.950000000000003" customHeight="1">
      <c r="A43" s="310"/>
      <c r="B43" s="314"/>
      <c r="C43" s="313"/>
      <c r="D43" s="148" t="s">
        <v>234</v>
      </c>
      <c r="E43" s="182">
        <f t="shared" si="131"/>
        <v>0</v>
      </c>
      <c r="F43" s="182">
        <f t="shared" si="132"/>
        <v>0</v>
      </c>
      <c r="G43" s="190">
        <f t="shared" si="133"/>
        <v>0</v>
      </c>
      <c r="H43" s="181"/>
      <c r="I43" s="182"/>
      <c r="J43" s="182">
        <f t="shared" si="224"/>
        <v>0</v>
      </c>
      <c r="K43" s="181"/>
      <c r="L43" s="182"/>
      <c r="M43" s="182">
        <f t="shared" si="248"/>
        <v>0</v>
      </c>
      <c r="N43" s="181"/>
      <c r="O43" s="182"/>
      <c r="P43" s="182">
        <f t="shared" si="250"/>
        <v>0</v>
      </c>
      <c r="Q43" s="181"/>
      <c r="R43" s="182"/>
      <c r="S43" s="182">
        <f t="shared" si="252"/>
        <v>0</v>
      </c>
      <c r="T43" s="181"/>
      <c r="U43" s="182"/>
      <c r="V43" s="182">
        <f t="shared" si="254"/>
        <v>0</v>
      </c>
      <c r="W43" s="181"/>
      <c r="X43" s="182"/>
      <c r="Y43" s="182">
        <f t="shared" si="256"/>
        <v>0</v>
      </c>
      <c r="Z43" s="181"/>
      <c r="AA43" s="182"/>
      <c r="AB43" s="182">
        <f t="shared" si="258"/>
        <v>0</v>
      </c>
      <c r="AC43" s="181"/>
      <c r="AD43" s="182"/>
      <c r="AE43" s="182">
        <f t="shared" si="260"/>
        <v>0</v>
      </c>
      <c r="AF43" s="181"/>
      <c r="AG43" s="182"/>
      <c r="AH43" s="182">
        <f t="shared" si="262"/>
        <v>0</v>
      </c>
      <c r="AI43" s="181"/>
      <c r="AJ43" s="182"/>
      <c r="AK43" s="182">
        <f t="shared" si="264"/>
        <v>0</v>
      </c>
      <c r="AL43" s="181"/>
      <c r="AM43" s="182"/>
      <c r="AN43" s="182">
        <f t="shared" si="266"/>
        <v>0</v>
      </c>
      <c r="AO43" s="181"/>
      <c r="AP43" s="182"/>
      <c r="AQ43" s="182">
        <f t="shared" si="268"/>
        <v>0</v>
      </c>
      <c r="AR43" s="353"/>
    </row>
    <row r="44" spans="1:44" ht="39.950000000000003" customHeight="1">
      <c r="A44" s="311"/>
      <c r="B44" s="314"/>
      <c r="C44" s="313"/>
      <c r="D44" s="148" t="s">
        <v>7</v>
      </c>
      <c r="E44" s="182">
        <f t="shared" si="131"/>
        <v>0</v>
      </c>
      <c r="F44" s="182">
        <f t="shared" si="132"/>
        <v>0</v>
      </c>
      <c r="G44" s="190">
        <f t="shared" si="133"/>
        <v>0</v>
      </c>
      <c r="H44" s="181"/>
      <c r="I44" s="182"/>
      <c r="J44" s="182">
        <f t="shared" si="224"/>
        <v>0</v>
      </c>
      <c r="K44" s="181"/>
      <c r="L44" s="182"/>
      <c r="M44" s="182">
        <f t="shared" si="248"/>
        <v>0</v>
      </c>
      <c r="N44" s="181"/>
      <c r="O44" s="182"/>
      <c r="P44" s="182">
        <f t="shared" si="250"/>
        <v>0</v>
      </c>
      <c r="Q44" s="181"/>
      <c r="R44" s="182"/>
      <c r="S44" s="182">
        <f t="shared" si="252"/>
        <v>0</v>
      </c>
      <c r="T44" s="181"/>
      <c r="U44" s="182"/>
      <c r="V44" s="182">
        <f t="shared" si="254"/>
        <v>0</v>
      </c>
      <c r="W44" s="181"/>
      <c r="X44" s="182"/>
      <c r="Y44" s="182">
        <f t="shared" si="256"/>
        <v>0</v>
      </c>
      <c r="Z44" s="181"/>
      <c r="AA44" s="182"/>
      <c r="AB44" s="182">
        <f t="shared" si="258"/>
        <v>0</v>
      </c>
      <c r="AC44" s="181"/>
      <c r="AD44" s="182"/>
      <c r="AE44" s="182">
        <f t="shared" si="260"/>
        <v>0</v>
      </c>
      <c r="AF44" s="181"/>
      <c r="AG44" s="182"/>
      <c r="AH44" s="182">
        <f t="shared" si="262"/>
        <v>0</v>
      </c>
      <c r="AI44" s="181"/>
      <c r="AJ44" s="182"/>
      <c r="AK44" s="182">
        <f t="shared" si="264"/>
        <v>0</v>
      </c>
      <c r="AL44" s="181"/>
      <c r="AM44" s="182"/>
      <c r="AN44" s="182">
        <f t="shared" si="266"/>
        <v>0</v>
      </c>
      <c r="AO44" s="181"/>
      <c r="AP44" s="182"/>
      <c r="AQ44" s="182">
        <f t="shared" si="268"/>
        <v>0</v>
      </c>
      <c r="AR44" s="354"/>
    </row>
    <row r="45" spans="1:44" s="105" customFormat="1" ht="39.950000000000003" customHeight="1">
      <c r="A45" s="365" t="s">
        <v>303</v>
      </c>
      <c r="B45" s="366"/>
      <c r="C45" s="367"/>
      <c r="D45" s="251" t="s">
        <v>5</v>
      </c>
      <c r="E45" s="252">
        <f t="shared" si="131"/>
        <v>500</v>
      </c>
      <c r="F45" s="252">
        <f t="shared" si="132"/>
        <v>250</v>
      </c>
      <c r="G45" s="253">
        <f t="shared" si="133"/>
        <v>50</v>
      </c>
      <c r="H45" s="254">
        <f>SUM(H46:H47)</f>
        <v>0</v>
      </c>
      <c r="I45" s="254">
        <f>SUM(I46:I47)</f>
        <v>0</v>
      </c>
      <c r="J45" s="252">
        <f t="shared" si="224"/>
        <v>0</v>
      </c>
      <c r="K45" s="254">
        <f t="shared" ref="K45:L45" si="291">SUM(K46:K47)</f>
        <v>0</v>
      </c>
      <c r="L45" s="254">
        <f t="shared" si="291"/>
        <v>0</v>
      </c>
      <c r="M45" s="252">
        <f t="shared" si="248"/>
        <v>0</v>
      </c>
      <c r="N45" s="254">
        <f t="shared" ref="N45:O45" si="292">SUM(N46:N47)</f>
        <v>0</v>
      </c>
      <c r="O45" s="254">
        <f t="shared" si="292"/>
        <v>0</v>
      </c>
      <c r="P45" s="252">
        <f t="shared" si="250"/>
        <v>0</v>
      </c>
      <c r="Q45" s="254">
        <f t="shared" ref="Q45:R45" si="293">SUM(Q46:Q47)</f>
        <v>0</v>
      </c>
      <c r="R45" s="254">
        <f t="shared" si="293"/>
        <v>0</v>
      </c>
      <c r="S45" s="252">
        <f t="shared" si="252"/>
        <v>0</v>
      </c>
      <c r="T45" s="254">
        <f t="shared" ref="T45:U45" si="294">SUM(T46:T47)</f>
        <v>0</v>
      </c>
      <c r="U45" s="254">
        <f t="shared" si="294"/>
        <v>0</v>
      </c>
      <c r="V45" s="252">
        <f t="shared" si="254"/>
        <v>0</v>
      </c>
      <c r="W45" s="254">
        <f t="shared" ref="W45:X45" si="295">SUM(W46:W47)</f>
        <v>0</v>
      </c>
      <c r="X45" s="254">
        <f t="shared" si="295"/>
        <v>0</v>
      </c>
      <c r="Y45" s="252">
        <f t="shared" si="256"/>
        <v>0</v>
      </c>
      <c r="Z45" s="254">
        <f t="shared" ref="Z45:AA45" si="296">SUM(Z46:Z47)</f>
        <v>0</v>
      </c>
      <c r="AA45" s="254">
        <f t="shared" si="296"/>
        <v>0</v>
      </c>
      <c r="AB45" s="252">
        <f t="shared" si="258"/>
        <v>0</v>
      </c>
      <c r="AC45" s="254">
        <f t="shared" ref="AC45:AD45" si="297">SUM(AC46:AC47)</f>
        <v>0</v>
      </c>
      <c r="AD45" s="254">
        <f t="shared" si="297"/>
        <v>0</v>
      </c>
      <c r="AE45" s="252">
        <f t="shared" si="260"/>
        <v>0</v>
      </c>
      <c r="AF45" s="254">
        <f t="shared" ref="AF45:AG45" si="298">SUM(AF46:AF47)</f>
        <v>0</v>
      </c>
      <c r="AG45" s="254">
        <f t="shared" si="298"/>
        <v>250</v>
      </c>
      <c r="AH45" s="252" t="e">
        <f t="shared" si="262"/>
        <v>#DIV/0!</v>
      </c>
      <c r="AI45" s="254">
        <f t="shared" ref="AI45:AJ45" si="299">SUM(AI46:AI47)</f>
        <v>0</v>
      </c>
      <c r="AJ45" s="254">
        <f t="shared" si="299"/>
        <v>0</v>
      </c>
      <c r="AK45" s="252">
        <f t="shared" si="264"/>
        <v>0</v>
      </c>
      <c r="AL45" s="254">
        <f t="shared" ref="AL45:AM45" si="300">SUM(AL46:AL47)</f>
        <v>500</v>
      </c>
      <c r="AM45" s="254">
        <f t="shared" si="300"/>
        <v>0</v>
      </c>
      <c r="AN45" s="252">
        <f t="shared" si="266"/>
        <v>0</v>
      </c>
      <c r="AO45" s="254">
        <f t="shared" ref="AO45:AP45" si="301">SUM(AO46:AO47)</f>
        <v>0</v>
      </c>
      <c r="AP45" s="254">
        <f t="shared" si="301"/>
        <v>0</v>
      </c>
      <c r="AQ45" s="252">
        <f t="shared" si="268"/>
        <v>0</v>
      </c>
      <c r="AR45" s="346"/>
    </row>
    <row r="46" spans="1:44" s="105" customFormat="1" ht="39.950000000000003" customHeight="1">
      <c r="A46" s="368"/>
      <c r="B46" s="369"/>
      <c r="C46" s="370"/>
      <c r="D46" s="148" t="s">
        <v>234</v>
      </c>
      <c r="E46" s="182">
        <f t="shared" si="131"/>
        <v>0</v>
      </c>
      <c r="F46" s="182">
        <f t="shared" si="132"/>
        <v>0</v>
      </c>
      <c r="G46" s="190">
        <f t="shared" si="133"/>
        <v>0</v>
      </c>
      <c r="H46" s="185">
        <f>H25+H34+H40+H43</f>
        <v>0</v>
      </c>
      <c r="I46" s="183">
        <f>I25+I34+I40+I43</f>
        <v>0</v>
      </c>
      <c r="J46" s="182">
        <f t="shared" si="224"/>
        <v>0</v>
      </c>
      <c r="K46" s="185">
        <f t="shared" ref="K46:L46" si="302">K25+K34+K40+K43</f>
        <v>0</v>
      </c>
      <c r="L46" s="183">
        <f t="shared" si="302"/>
        <v>0</v>
      </c>
      <c r="M46" s="182">
        <f t="shared" si="248"/>
        <v>0</v>
      </c>
      <c r="N46" s="185">
        <f t="shared" ref="N46:O46" si="303">N25+N34+N40+N43</f>
        <v>0</v>
      </c>
      <c r="O46" s="183">
        <f t="shared" si="303"/>
        <v>0</v>
      </c>
      <c r="P46" s="182">
        <f t="shared" si="250"/>
        <v>0</v>
      </c>
      <c r="Q46" s="185">
        <f t="shared" ref="Q46:R46" si="304">Q25+Q34+Q40+Q43</f>
        <v>0</v>
      </c>
      <c r="R46" s="183">
        <f t="shared" si="304"/>
        <v>0</v>
      </c>
      <c r="S46" s="182">
        <f t="shared" si="252"/>
        <v>0</v>
      </c>
      <c r="T46" s="185">
        <f t="shared" ref="T46:U46" si="305">T25+T34+T40+T43</f>
        <v>0</v>
      </c>
      <c r="U46" s="183">
        <f t="shared" si="305"/>
        <v>0</v>
      </c>
      <c r="V46" s="182">
        <f t="shared" si="254"/>
        <v>0</v>
      </c>
      <c r="W46" s="185">
        <f t="shared" ref="W46:X46" si="306">W25+W34+W40+W43</f>
        <v>0</v>
      </c>
      <c r="X46" s="183">
        <f t="shared" si="306"/>
        <v>0</v>
      </c>
      <c r="Y46" s="182">
        <f t="shared" si="256"/>
        <v>0</v>
      </c>
      <c r="Z46" s="185">
        <f t="shared" ref="Z46:AA46" si="307">Z25+Z34+Z40+Z43</f>
        <v>0</v>
      </c>
      <c r="AA46" s="183">
        <f t="shared" si="307"/>
        <v>0</v>
      </c>
      <c r="AB46" s="182">
        <f t="shared" si="258"/>
        <v>0</v>
      </c>
      <c r="AC46" s="185">
        <f t="shared" ref="AC46:AD46" si="308">AC25+AC34+AC40+AC43</f>
        <v>0</v>
      </c>
      <c r="AD46" s="183">
        <f t="shared" si="308"/>
        <v>0</v>
      </c>
      <c r="AE46" s="182">
        <f t="shared" si="260"/>
        <v>0</v>
      </c>
      <c r="AF46" s="185">
        <f t="shared" ref="AF46:AG46" si="309">AF25+AF34+AF40+AF43</f>
        <v>0</v>
      </c>
      <c r="AG46" s="183">
        <f t="shared" si="309"/>
        <v>0</v>
      </c>
      <c r="AH46" s="182">
        <f t="shared" si="262"/>
        <v>0</v>
      </c>
      <c r="AI46" s="185">
        <f t="shared" ref="AI46:AJ46" si="310">AI25+AI34+AI40+AI43</f>
        <v>0</v>
      </c>
      <c r="AJ46" s="183">
        <f t="shared" si="310"/>
        <v>0</v>
      </c>
      <c r="AK46" s="182">
        <f t="shared" si="264"/>
        <v>0</v>
      </c>
      <c r="AL46" s="185">
        <f t="shared" ref="AL46:AM46" si="311">AL25+AL34+AL40+AL43</f>
        <v>0</v>
      </c>
      <c r="AM46" s="183">
        <f t="shared" si="311"/>
        <v>0</v>
      </c>
      <c r="AN46" s="182">
        <f t="shared" si="266"/>
        <v>0</v>
      </c>
      <c r="AO46" s="185">
        <f t="shared" ref="AO46:AP46" si="312">AO25+AO34+AO40+AO43</f>
        <v>0</v>
      </c>
      <c r="AP46" s="183">
        <f t="shared" si="312"/>
        <v>0</v>
      </c>
      <c r="AQ46" s="182">
        <f t="shared" si="268"/>
        <v>0</v>
      </c>
      <c r="AR46" s="347"/>
    </row>
    <row r="47" spans="1:44" s="105" customFormat="1" ht="39.950000000000003" customHeight="1">
      <c r="A47" s="371"/>
      <c r="B47" s="372"/>
      <c r="C47" s="373"/>
      <c r="D47" s="148" t="s">
        <v>7</v>
      </c>
      <c r="E47" s="182">
        <f t="shared" si="131"/>
        <v>500</v>
      </c>
      <c r="F47" s="182">
        <f t="shared" si="132"/>
        <v>250</v>
      </c>
      <c r="G47" s="190">
        <f t="shared" si="133"/>
        <v>50</v>
      </c>
      <c r="H47" s="185">
        <f>H26+H35+H41+H44</f>
        <v>0</v>
      </c>
      <c r="I47" s="183">
        <f>I26+I35+I41+I44</f>
        <v>0</v>
      </c>
      <c r="J47" s="182">
        <f t="shared" si="224"/>
        <v>0</v>
      </c>
      <c r="K47" s="185">
        <f t="shared" ref="K47:L47" si="313">K26+K35+K41+K44</f>
        <v>0</v>
      </c>
      <c r="L47" s="183">
        <f t="shared" si="313"/>
        <v>0</v>
      </c>
      <c r="M47" s="182">
        <f t="shared" si="248"/>
        <v>0</v>
      </c>
      <c r="N47" s="185">
        <f t="shared" ref="N47:O47" si="314">N26+N35+N41+N44</f>
        <v>0</v>
      </c>
      <c r="O47" s="183">
        <f t="shared" si="314"/>
        <v>0</v>
      </c>
      <c r="P47" s="182">
        <f t="shared" si="250"/>
        <v>0</v>
      </c>
      <c r="Q47" s="185">
        <f t="shared" ref="Q47:R47" si="315">Q26+Q35+Q41+Q44</f>
        <v>0</v>
      </c>
      <c r="R47" s="183">
        <f t="shared" si="315"/>
        <v>0</v>
      </c>
      <c r="S47" s="182">
        <f t="shared" si="252"/>
        <v>0</v>
      </c>
      <c r="T47" s="185">
        <f t="shared" ref="T47:U47" si="316">T26+T35+T41+T44</f>
        <v>0</v>
      </c>
      <c r="U47" s="183">
        <f t="shared" si="316"/>
        <v>0</v>
      </c>
      <c r="V47" s="182">
        <f t="shared" si="254"/>
        <v>0</v>
      </c>
      <c r="W47" s="185">
        <f t="shared" ref="W47:X47" si="317">W26+W35+W41+W44</f>
        <v>0</v>
      </c>
      <c r="X47" s="183">
        <f t="shared" si="317"/>
        <v>0</v>
      </c>
      <c r="Y47" s="182">
        <f t="shared" si="256"/>
        <v>0</v>
      </c>
      <c r="Z47" s="185">
        <f t="shared" ref="Z47:AA47" si="318">Z26+Z35+Z41+Z44</f>
        <v>0</v>
      </c>
      <c r="AA47" s="183">
        <f t="shared" si="318"/>
        <v>0</v>
      </c>
      <c r="AB47" s="182">
        <f t="shared" si="258"/>
        <v>0</v>
      </c>
      <c r="AC47" s="185">
        <f t="shared" ref="AC47:AD47" si="319">AC26+AC35+AC41+AC44</f>
        <v>0</v>
      </c>
      <c r="AD47" s="183">
        <f t="shared" si="319"/>
        <v>0</v>
      </c>
      <c r="AE47" s="182">
        <f t="shared" si="260"/>
        <v>0</v>
      </c>
      <c r="AF47" s="185">
        <f t="shared" ref="AF47:AG47" si="320">AF26+AF35+AF41+AF44</f>
        <v>0</v>
      </c>
      <c r="AG47" s="183">
        <f t="shared" si="320"/>
        <v>250</v>
      </c>
      <c r="AH47" s="182" t="e">
        <f t="shared" si="262"/>
        <v>#DIV/0!</v>
      </c>
      <c r="AI47" s="185">
        <f t="shared" ref="AI47:AJ47" si="321">AI26+AI35+AI41+AI44</f>
        <v>0</v>
      </c>
      <c r="AJ47" s="183">
        <f t="shared" si="321"/>
        <v>0</v>
      </c>
      <c r="AK47" s="182">
        <f t="shared" si="264"/>
        <v>0</v>
      </c>
      <c r="AL47" s="185">
        <f t="shared" ref="AL47:AM47" si="322">AL26+AL35+AL41+AL44</f>
        <v>500</v>
      </c>
      <c r="AM47" s="183">
        <f t="shared" si="322"/>
        <v>0</v>
      </c>
      <c r="AN47" s="182">
        <f t="shared" si="266"/>
        <v>0</v>
      </c>
      <c r="AO47" s="185">
        <f t="shared" ref="AO47:AP47" si="323">AO26+AO35+AO41+AO44</f>
        <v>0</v>
      </c>
      <c r="AP47" s="183">
        <f t="shared" si="323"/>
        <v>0</v>
      </c>
      <c r="AQ47" s="182">
        <f t="shared" si="268"/>
        <v>0</v>
      </c>
      <c r="AR47" s="347"/>
    </row>
    <row r="48" spans="1:44" ht="39.950000000000003" customHeight="1">
      <c r="A48" s="348" t="s">
        <v>301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50"/>
    </row>
    <row r="49" spans="1:44" s="109" customFormat="1" ht="39.950000000000003" customHeight="1">
      <c r="A49" s="322" t="s">
        <v>238</v>
      </c>
      <c r="B49" s="315" t="s">
        <v>300</v>
      </c>
      <c r="C49" s="320" t="s">
        <v>305</v>
      </c>
      <c r="D49" s="186" t="s">
        <v>5</v>
      </c>
      <c r="E49" s="188">
        <f>SUM(E50:E51)</f>
        <v>30648.400000000001</v>
      </c>
      <c r="F49" s="188">
        <v>21047.4</v>
      </c>
      <c r="G49" s="195">
        <f>IF(F49,F49/E49*100,0)</f>
        <v>68.673731744560897</v>
      </c>
      <c r="H49" s="188" t="s">
        <v>309</v>
      </c>
      <c r="I49" s="188" t="s">
        <v>309</v>
      </c>
      <c r="J49" s="187" t="s">
        <v>309</v>
      </c>
      <c r="K49" s="188" t="s">
        <v>309</v>
      </c>
      <c r="L49" s="188" t="s">
        <v>309</v>
      </c>
      <c r="M49" s="187" t="s">
        <v>309</v>
      </c>
      <c r="N49" s="188" t="s">
        <v>309</v>
      </c>
      <c r="O49" s="188" t="s">
        <v>309</v>
      </c>
      <c r="P49" s="187" t="s">
        <v>309</v>
      </c>
      <c r="Q49" s="188" t="s">
        <v>309</v>
      </c>
      <c r="R49" s="188" t="s">
        <v>309</v>
      </c>
      <c r="S49" s="187" t="s">
        <v>309</v>
      </c>
      <c r="T49" s="188" t="s">
        <v>309</v>
      </c>
      <c r="U49" s="188" t="s">
        <v>309</v>
      </c>
      <c r="V49" s="187" t="s">
        <v>309</v>
      </c>
      <c r="W49" s="188" t="s">
        <v>309</v>
      </c>
      <c r="X49" s="188" t="s">
        <v>309</v>
      </c>
      <c r="Y49" s="187" t="s">
        <v>309</v>
      </c>
      <c r="Z49" s="188" t="s">
        <v>309</v>
      </c>
      <c r="AA49" s="188" t="s">
        <v>309</v>
      </c>
      <c r="AB49" s="187" t="s">
        <v>309</v>
      </c>
      <c r="AC49" s="188" t="s">
        <v>309</v>
      </c>
      <c r="AD49" s="188" t="s">
        <v>309</v>
      </c>
      <c r="AE49" s="187" t="s">
        <v>309</v>
      </c>
      <c r="AF49" s="188" t="s">
        <v>309</v>
      </c>
      <c r="AG49" s="188" t="s">
        <v>309</v>
      </c>
      <c r="AH49" s="187" t="s">
        <v>309</v>
      </c>
      <c r="AI49" s="188" t="s">
        <v>309</v>
      </c>
      <c r="AJ49" s="188" t="s">
        <v>309</v>
      </c>
      <c r="AK49" s="187" t="s">
        <v>309</v>
      </c>
      <c r="AL49" s="188" t="s">
        <v>309</v>
      </c>
      <c r="AM49" s="188" t="s">
        <v>309</v>
      </c>
      <c r="AN49" s="187" t="s">
        <v>309</v>
      </c>
      <c r="AO49" s="188" t="s">
        <v>309</v>
      </c>
      <c r="AP49" s="188" t="s">
        <v>309</v>
      </c>
      <c r="AQ49" s="187" t="s">
        <v>309</v>
      </c>
      <c r="AR49" s="351"/>
    </row>
    <row r="50" spans="1:44" s="109" customFormat="1" ht="39.950000000000003" customHeight="1">
      <c r="A50" s="310"/>
      <c r="B50" s="314"/>
      <c r="C50" s="321"/>
      <c r="D50" s="148" t="s">
        <v>234</v>
      </c>
      <c r="E50" s="182">
        <v>0</v>
      </c>
      <c r="F50" s="182">
        <v>0</v>
      </c>
      <c r="G50" s="248">
        <f t="shared" ref="G50:G57" si="324">IF(F50,F50/E50*100,0)</f>
        <v>0</v>
      </c>
      <c r="H50" s="181" t="s">
        <v>309</v>
      </c>
      <c r="I50" s="182" t="s">
        <v>309</v>
      </c>
      <c r="J50" s="180" t="s">
        <v>309</v>
      </c>
      <c r="K50" s="181" t="s">
        <v>309</v>
      </c>
      <c r="L50" s="182" t="s">
        <v>309</v>
      </c>
      <c r="M50" s="180" t="s">
        <v>309</v>
      </c>
      <c r="N50" s="181" t="s">
        <v>309</v>
      </c>
      <c r="O50" s="182" t="s">
        <v>309</v>
      </c>
      <c r="P50" s="180" t="s">
        <v>309</v>
      </c>
      <c r="Q50" s="181" t="s">
        <v>309</v>
      </c>
      <c r="R50" s="182" t="s">
        <v>309</v>
      </c>
      <c r="S50" s="180" t="s">
        <v>309</v>
      </c>
      <c r="T50" s="181" t="s">
        <v>309</v>
      </c>
      <c r="U50" s="182" t="s">
        <v>309</v>
      </c>
      <c r="V50" s="180" t="s">
        <v>309</v>
      </c>
      <c r="W50" s="181" t="s">
        <v>309</v>
      </c>
      <c r="X50" s="182" t="s">
        <v>309</v>
      </c>
      <c r="Y50" s="180" t="s">
        <v>309</v>
      </c>
      <c r="Z50" s="181" t="s">
        <v>309</v>
      </c>
      <c r="AA50" s="182" t="s">
        <v>309</v>
      </c>
      <c r="AB50" s="180" t="s">
        <v>309</v>
      </c>
      <c r="AC50" s="181" t="s">
        <v>309</v>
      </c>
      <c r="AD50" s="182" t="s">
        <v>309</v>
      </c>
      <c r="AE50" s="180" t="s">
        <v>309</v>
      </c>
      <c r="AF50" s="181" t="s">
        <v>309</v>
      </c>
      <c r="AG50" s="182" t="s">
        <v>309</v>
      </c>
      <c r="AH50" s="180" t="s">
        <v>309</v>
      </c>
      <c r="AI50" s="181" t="s">
        <v>309</v>
      </c>
      <c r="AJ50" s="182" t="s">
        <v>309</v>
      </c>
      <c r="AK50" s="180" t="s">
        <v>309</v>
      </c>
      <c r="AL50" s="181" t="s">
        <v>309</v>
      </c>
      <c r="AM50" s="182" t="s">
        <v>309</v>
      </c>
      <c r="AN50" s="180" t="s">
        <v>309</v>
      </c>
      <c r="AO50" s="181" t="s">
        <v>309</v>
      </c>
      <c r="AP50" s="182" t="s">
        <v>309</v>
      </c>
      <c r="AQ50" s="180" t="s">
        <v>309</v>
      </c>
      <c r="AR50" s="351"/>
    </row>
    <row r="51" spans="1:44" s="109" customFormat="1" ht="39.950000000000003" customHeight="1">
      <c r="A51" s="311"/>
      <c r="B51" s="314"/>
      <c r="C51" s="321"/>
      <c r="D51" s="148" t="s">
        <v>7</v>
      </c>
      <c r="E51" s="182">
        <v>30648.400000000001</v>
      </c>
      <c r="F51" s="182">
        <v>21047.4</v>
      </c>
      <c r="G51" s="248">
        <f t="shared" si="324"/>
        <v>68.673731744560897</v>
      </c>
      <c r="H51" s="181" t="s">
        <v>309</v>
      </c>
      <c r="I51" s="182" t="s">
        <v>309</v>
      </c>
      <c r="J51" s="180" t="s">
        <v>309</v>
      </c>
      <c r="K51" s="181" t="s">
        <v>309</v>
      </c>
      <c r="L51" s="182" t="s">
        <v>309</v>
      </c>
      <c r="M51" s="180" t="s">
        <v>309</v>
      </c>
      <c r="N51" s="181" t="s">
        <v>309</v>
      </c>
      <c r="O51" s="182" t="s">
        <v>309</v>
      </c>
      <c r="P51" s="180" t="s">
        <v>309</v>
      </c>
      <c r="Q51" s="181" t="s">
        <v>309</v>
      </c>
      <c r="R51" s="182" t="s">
        <v>309</v>
      </c>
      <c r="S51" s="180" t="s">
        <v>309</v>
      </c>
      <c r="T51" s="181" t="s">
        <v>309</v>
      </c>
      <c r="U51" s="182" t="s">
        <v>309</v>
      </c>
      <c r="V51" s="180" t="s">
        <v>309</v>
      </c>
      <c r="W51" s="181" t="s">
        <v>309</v>
      </c>
      <c r="X51" s="182" t="s">
        <v>309</v>
      </c>
      <c r="Y51" s="180" t="s">
        <v>309</v>
      </c>
      <c r="Z51" s="181" t="s">
        <v>309</v>
      </c>
      <c r="AA51" s="182" t="s">
        <v>309</v>
      </c>
      <c r="AB51" s="180" t="s">
        <v>309</v>
      </c>
      <c r="AC51" s="181" t="s">
        <v>309</v>
      </c>
      <c r="AD51" s="182" t="s">
        <v>309</v>
      </c>
      <c r="AE51" s="180" t="s">
        <v>309</v>
      </c>
      <c r="AF51" s="181" t="s">
        <v>309</v>
      </c>
      <c r="AG51" s="182" t="s">
        <v>309</v>
      </c>
      <c r="AH51" s="180" t="s">
        <v>309</v>
      </c>
      <c r="AI51" s="181" t="s">
        <v>309</v>
      </c>
      <c r="AJ51" s="182" t="s">
        <v>309</v>
      </c>
      <c r="AK51" s="180" t="s">
        <v>309</v>
      </c>
      <c r="AL51" s="181" t="s">
        <v>309</v>
      </c>
      <c r="AM51" s="182" t="s">
        <v>309</v>
      </c>
      <c r="AN51" s="180" t="s">
        <v>309</v>
      </c>
      <c r="AO51" s="181" t="s">
        <v>309</v>
      </c>
      <c r="AP51" s="182" t="s">
        <v>309</v>
      </c>
      <c r="AQ51" s="180" t="s">
        <v>309</v>
      </c>
      <c r="AR51" s="351"/>
    </row>
    <row r="52" spans="1:44" s="104" customFormat="1" ht="39.950000000000003" customHeight="1">
      <c r="A52" s="326" t="s">
        <v>239</v>
      </c>
      <c r="B52" s="317" t="s">
        <v>302</v>
      </c>
      <c r="C52" s="309" t="s">
        <v>308</v>
      </c>
      <c r="D52" s="186" t="s">
        <v>5</v>
      </c>
      <c r="E52" s="188">
        <v>39441.4</v>
      </c>
      <c r="F52" s="188">
        <v>24060.3</v>
      </c>
      <c r="G52" s="195">
        <f t="shared" si="324"/>
        <v>61.002652035678238</v>
      </c>
      <c r="H52" s="188" t="s">
        <v>309</v>
      </c>
      <c r="I52" s="188" t="s">
        <v>309</v>
      </c>
      <c r="J52" s="187" t="s">
        <v>309</v>
      </c>
      <c r="K52" s="188" t="s">
        <v>309</v>
      </c>
      <c r="L52" s="188" t="s">
        <v>309</v>
      </c>
      <c r="M52" s="187" t="s">
        <v>309</v>
      </c>
      <c r="N52" s="188" t="s">
        <v>309</v>
      </c>
      <c r="O52" s="188" t="s">
        <v>309</v>
      </c>
      <c r="P52" s="187" t="s">
        <v>309</v>
      </c>
      <c r="Q52" s="188" t="s">
        <v>309</v>
      </c>
      <c r="R52" s="188" t="s">
        <v>309</v>
      </c>
      <c r="S52" s="187" t="s">
        <v>309</v>
      </c>
      <c r="T52" s="188" t="s">
        <v>309</v>
      </c>
      <c r="U52" s="188" t="s">
        <v>309</v>
      </c>
      <c r="V52" s="187" t="s">
        <v>309</v>
      </c>
      <c r="W52" s="188" t="s">
        <v>309</v>
      </c>
      <c r="X52" s="188" t="s">
        <v>309</v>
      </c>
      <c r="Y52" s="187" t="s">
        <v>309</v>
      </c>
      <c r="Z52" s="188" t="s">
        <v>309</v>
      </c>
      <c r="AA52" s="188" t="s">
        <v>309</v>
      </c>
      <c r="AB52" s="187" t="s">
        <v>309</v>
      </c>
      <c r="AC52" s="188" t="s">
        <v>309</v>
      </c>
      <c r="AD52" s="188" t="s">
        <v>309</v>
      </c>
      <c r="AE52" s="187" t="s">
        <v>309</v>
      </c>
      <c r="AF52" s="188" t="s">
        <v>309</v>
      </c>
      <c r="AG52" s="188" t="s">
        <v>309</v>
      </c>
      <c r="AH52" s="187" t="s">
        <v>309</v>
      </c>
      <c r="AI52" s="188" t="s">
        <v>309</v>
      </c>
      <c r="AJ52" s="188" t="s">
        <v>309</v>
      </c>
      <c r="AK52" s="187" t="s">
        <v>309</v>
      </c>
      <c r="AL52" s="188" t="s">
        <v>309</v>
      </c>
      <c r="AM52" s="188" t="s">
        <v>309</v>
      </c>
      <c r="AN52" s="187" t="s">
        <v>309</v>
      </c>
      <c r="AO52" s="188" t="s">
        <v>309</v>
      </c>
      <c r="AP52" s="188" t="s">
        <v>309</v>
      </c>
      <c r="AQ52" s="187" t="s">
        <v>309</v>
      </c>
      <c r="AR52" s="352"/>
    </row>
    <row r="53" spans="1:44" s="104" customFormat="1" ht="39.950000000000003" customHeight="1">
      <c r="A53" s="326"/>
      <c r="B53" s="317"/>
      <c r="C53" s="309"/>
      <c r="D53" s="148" t="s">
        <v>234</v>
      </c>
      <c r="E53" s="182">
        <v>0</v>
      </c>
      <c r="F53" s="182">
        <v>0</v>
      </c>
      <c r="G53" s="248">
        <f t="shared" si="324"/>
        <v>0</v>
      </c>
      <c r="H53" s="181" t="s">
        <v>309</v>
      </c>
      <c r="I53" s="182" t="s">
        <v>309</v>
      </c>
      <c r="J53" s="180" t="s">
        <v>309</v>
      </c>
      <c r="K53" s="181" t="s">
        <v>309</v>
      </c>
      <c r="L53" s="182" t="s">
        <v>309</v>
      </c>
      <c r="M53" s="180" t="s">
        <v>309</v>
      </c>
      <c r="N53" s="181" t="s">
        <v>309</v>
      </c>
      <c r="O53" s="182" t="s">
        <v>309</v>
      </c>
      <c r="P53" s="180" t="s">
        <v>309</v>
      </c>
      <c r="Q53" s="181" t="s">
        <v>309</v>
      </c>
      <c r="R53" s="182" t="s">
        <v>309</v>
      </c>
      <c r="S53" s="180" t="s">
        <v>309</v>
      </c>
      <c r="T53" s="181" t="s">
        <v>309</v>
      </c>
      <c r="U53" s="182" t="s">
        <v>309</v>
      </c>
      <c r="V53" s="180" t="s">
        <v>309</v>
      </c>
      <c r="W53" s="181" t="s">
        <v>309</v>
      </c>
      <c r="X53" s="182" t="s">
        <v>309</v>
      </c>
      <c r="Y53" s="180" t="s">
        <v>309</v>
      </c>
      <c r="Z53" s="181" t="s">
        <v>309</v>
      </c>
      <c r="AA53" s="182" t="s">
        <v>309</v>
      </c>
      <c r="AB53" s="180" t="s">
        <v>309</v>
      </c>
      <c r="AC53" s="181" t="s">
        <v>309</v>
      </c>
      <c r="AD53" s="182" t="s">
        <v>309</v>
      </c>
      <c r="AE53" s="180" t="s">
        <v>309</v>
      </c>
      <c r="AF53" s="181" t="s">
        <v>309</v>
      </c>
      <c r="AG53" s="182" t="s">
        <v>309</v>
      </c>
      <c r="AH53" s="180" t="s">
        <v>309</v>
      </c>
      <c r="AI53" s="181" t="s">
        <v>309</v>
      </c>
      <c r="AJ53" s="182" t="s">
        <v>309</v>
      </c>
      <c r="AK53" s="180" t="s">
        <v>309</v>
      </c>
      <c r="AL53" s="181" t="s">
        <v>309</v>
      </c>
      <c r="AM53" s="182" t="s">
        <v>309</v>
      </c>
      <c r="AN53" s="180" t="s">
        <v>309</v>
      </c>
      <c r="AO53" s="181" t="s">
        <v>309</v>
      </c>
      <c r="AP53" s="182" t="s">
        <v>309</v>
      </c>
      <c r="AQ53" s="180" t="s">
        <v>309</v>
      </c>
      <c r="AR53" s="353"/>
    </row>
    <row r="54" spans="1:44" s="104" customFormat="1" ht="39.950000000000003" customHeight="1">
      <c r="A54" s="326"/>
      <c r="B54" s="317"/>
      <c r="C54" s="309"/>
      <c r="D54" s="148" t="s">
        <v>7</v>
      </c>
      <c r="E54" s="182">
        <v>39441.4</v>
      </c>
      <c r="F54" s="182">
        <v>24060.3</v>
      </c>
      <c r="G54" s="248">
        <f t="shared" si="324"/>
        <v>61.002652035678238</v>
      </c>
      <c r="H54" s="181" t="s">
        <v>309</v>
      </c>
      <c r="I54" s="182" t="s">
        <v>309</v>
      </c>
      <c r="J54" s="180" t="s">
        <v>309</v>
      </c>
      <c r="K54" s="181" t="s">
        <v>309</v>
      </c>
      <c r="L54" s="182" t="s">
        <v>309</v>
      </c>
      <c r="M54" s="180" t="s">
        <v>309</v>
      </c>
      <c r="N54" s="181" t="s">
        <v>309</v>
      </c>
      <c r="O54" s="182" t="s">
        <v>309</v>
      </c>
      <c r="P54" s="180" t="s">
        <v>309</v>
      </c>
      <c r="Q54" s="181" t="s">
        <v>309</v>
      </c>
      <c r="R54" s="182" t="s">
        <v>309</v>
      </c>
      <c r="S54" s="180" t="s">
        <v>309</v>
      </c>
      <c r="T54" s="181" t="s">
        <v>309</v>
      </c>
      <c r="U54" s="182" t="s">
        <v>309</v>
      </c>
      <c r="V54" s="180" t="s">
        <v>309</v>
      </c>
      <c r="W54" s="181" t="s">
        <v>309</v>
      </c>
      <c r="X54" s="182" t="s">
        <v>309</v>
      </c>
      <c r="Y54" s="180" t="s">
        <v>309</v>
      </c>
      <c r="Z54" s="181" t="s">
        <v>309</v>
      </c>
      <c r="AA54" s="182" t="s">
        <v>309</v>
      </c>
      <c r="AB54" s="180" t="s">
        <v>309</v>
      </c>
      <c r="AC54" s="181" t="s">
        <v>309</v>
      </c>
      <c r="AD54" s="182" t="s">
        <v>309</v>
      </c>
      <c r="AE54" s="180" t="s">
        <v>309</v>
      </c>
      <c r="AF54" s="181" t="s">
        <v>309</v>
      </c>
      <c r="AG54" s="182" t="s">
        <v>309</v>
      </c>
      <c r="AH54" s="180" t="s">
        <v>309</v>
      </c>
      <c r="AI54" s="181" t="s">
        <v>309</v>
      </c>
      <c r="AJ54" s="182" t="s">
        <v>309</v>
      </c>
      <c r="AK54" s="180" t="s">
        <v>309</v>
      </c>
      <c r="AL54" s="181" t="s">
        <v>309</v>
      </c>
      <c r="AM54" s="182" t="s">
        <v>309</v>
      </c>
      <c r="AN54" s="180" t="s">
        <v>309</v>
      </c>
      <c r="AO54" s="181" t="s">
        <v>309</v>
      </c>
      <c r="AP54" s="182" t="s">
        <v>309</v>
      </c>
      <c r="AQ54" s="180" t="s">
        <v>309</v>
      </c>
      <c r="AR54" s="354"/>
    </row>
    <row r="55" spans="1:44" s="105" customFormat="1" ht="39.950000000000003" customHeight="1">
      <c r="A55" s="365" t="s">
        <v>224</v>
      </c>
      <c r="B55" s="366"/>
      <c r="C55" s="367"/>
      <c r="D55" s="251" t="s">
        <v>5</v>
      </c>
      <c r="E55" s="252">
        <f>SUM(E56:E57)</f>
        <v>70089.8</v>
      </c>
      <c r="F55" s="252">
        <f>SUM(F56:F57)</f>
        <v>45107.7</v>
      </c>
      <c r="G55" s="253">
        <f t="shared" si="324"/>
        <v>64.357010577858688</v>
      </c>
      <c r="H55" s="188" t="s">
        <v>309</v>
      </c>
      <c r="I55" s="188" t="s">
        <v>309</v>
      </c>
      <c r="J55" s="187" t="s">
        <v>309</v>
      </c>
      <c r="K55" s="188" t="s">
        <v>309</v>
      </c>
      <c r="L55" s="188" t="s">
        <v>309</v>
      </c>
      <c r="M55" s="187" t="s">
        <v>309</v>
      </c>
      <c r="N55" s="188" t="s">
        <v>309</v>
      </c>
      <c r="O55" s="188" t="s">
        <v>309</v>
      </c>
      <c r="P55" s="187" t="s">
        <v>309</v>
      </c>
      <c r="Q55" s="188" t="s">
        <v>309</v>
      </c>
      <c r="R55" s="188" t="s">
        <v>309</v>
      </c>
      <c r="S55" s="187" t="s">
        <v>309</v>
      </c>
      <c r="T55" s="188" t="s">
        <v>309</v>
      </c>
      <c r="U55" s="188" t="s">
        <v>309</v>
      </c>
      <c r="V55" s="187" t="s">
        <v>309</v>
      </c>
      <c r="W55" s="188" t="s">
        <v>309</v>
      </c>
      <c r="X55" s="188" t="s">
        <v>309</v>
      </c>
      <c r="Y55" s="187" t="s">
        <v>309</v>
      </c>
      <c r="Z55" s="188" t="s">
        <v>309</v>
      </c>
      <c r="AA55" s="188" t="s">
        <v>309</v>
      </c>
      <c r="AB55" s="187" t="s">
        <v>309</v>
      </c>
      <c r="AC55" s="188" t="s">
        <v>309</v>
      </c>
      <c r="AD55" s="188" t="s">
        <v>309</v>
      </c>
      <c r="AE55" s="187" t="s">
        <v>309</v>
      </c>
      <c r="AF55" s="188" t="s">
        <v>309</v>
      </c>
      <c r="AG55" s="188" t="s">
        <v>309</v>
      </c>
      <c r="AH55" s="187" t="s">
        <v>309</v>
      </c>
      <c r="AI55" s="188" t="s">
        <v>309</v>
      </c>
      <c r="AJ55" s="188" t="s">
        <v>309</v>
      </c>
      <c r="AK55" s="187" t="s">
        <v>309</v>
      </c>
      <c r="AL55" s="188" t="s">
        <v>309</v>
      </c>
      <c r="AM55" s="188" t="s">
        <v>309</v>
      </c>
      <c r="AN55" s="187" t="s">
        <v>309</v>
      </c>
      <c r="AO55" s="188" t="s">
        <v>309</v>
      </c>
      <c r="AP55" s="188" t="s">
        <v>309</v>
      </c>
      <c r="AQ55" s="187" t="s">
        <v>309</v>
      </c>
      <c r="AR55" s="346"/>
    </row>
    <row r="56" spans="1:44" s="105" customFormat="1" ht="39.950000000000003" customHeight="1">
      <c r="A56" s="368"/>
      <c r="B56" s="369"/>
      <c r="C56" s="370"/>
      <c r="D56" s="148" t="s">
        <v>234</v>
      </c>
      <c r="E56" s="182">
        <f>E50+E53</f>
        <v>0</v>
      </c>
      <c r="F56" s="182">
        <f>F50+F53</f>
        <v>0</v>
      </c>
      <c r="G56" s="248">
        <f t="shared" si="324"/>
        <v>0</v>
      </c>
      <c r="H56" s="181" t="s">
        <v>309</v>
      </c>
      <c r="I56" s="182" t="s">
        <v>309</v>
      </c>
      <c r="J56" s="180" t="s">
        <v>309</v>
      </c>
      <c r="K56" s="181" t="s">
        <v>309</v>
      </c>
      <c r="L56" s="182" t="s">
        <v>309</v>
      </c>
      <c r="M56" s="180" t="s">
        <v>309</v>
      </c>
      <c r="N56" s="181" t="s">
        <v>309</v>
      </c>
      <c r="O56" s="182" t="s">
        <v>309</v>
      </c>
      <c r="P56" s="180" t="s">
        <v>309</v>
      </c>
      <c r="Q56" s="181" t="s">
        <v>309</v>
      </c>
      <c r="R56" s="182" t="s">
        <v>309</v>
      </c>
      <c r="S56" s="180" t="s">
        <v>309</v>
      </c>
      <c r="T56" s="181" t="s">
        <v>309</v>
      </c>
      <c r="U56" s="182" t="s">
        <v>309</v>
      </c>
      <c r="V56" s="180" t="s">
        <v>309</v>
      </c>
      <c r="W56" s="181" t="s">
        <v>309</v>
      </c>
      <c r="X56" s="182" t="s">
        <v>309</v>
      </c>
      <c r="Y56" s="180" t="s">
        <v>309</v>
      </c>
      <c r="Z56" s="181" t="s">
        <v>309</v>
      </c>
      <c r="AA56" s="182" t="s">
        <v>309</v>
      </c>
      <c r="AB56" s="180" t="s">
        <v>309</v>
      </c>
      <c r="AC56" s="181" t="s">
        <v>309</v>
      </c>
      <c r="AD56" s="182" t="s">
        <v>309</v>
      </c>
      <c r="AE56" s="180" t="s">
        <v>309</v>
      </c>
      <c r="AF56" s="181" t="s">
        <v>309</v>
      </c>
      <c r="AG56" s="182" t="s">
        <v>309</v>
      </c>
      <c r="AH56" s="180" t="s">
        <v>309</v>
      </c>
      <c r="AI56" s="181" t="s">
        <v>309</v>
      </c>
      <c r="AJ56" s="182" t="s">
        <v>309</v>
      </c>
      <c r="AK56" s="180" t="s">
        <v>309</v>
      </c>
      <c r="AL56" s="181" t="s">
        <v>309</v>
      </c>
      <c r="AM56" s="182" t="s">
        <v>309</v>
      </c>
      <c r="AN56" s="180" t="s">
        <v>309</v>
      </c>
      <c r="AO56" s="181" t="s">
        <v>309</v>
      </c>
      <c r="AP56" s="182" t="s">
        <v>309</v>
      </c>
      <c r="AQ56" s="180" t="s">
        <v>309</v>
      </c>
      <c r="AR56" s="347"/>
    </row>
    <row r="57" spans="1:44" s="105" customFormat="1" ht="39.950000000000003" customHeight="1">
      <c r="A57" s="371"/>
      <c r="B57" s="372"/>
      <c r="C57" s="373"/>
      <c r="D57" s="148" t="s">
        <v>7</v>
      </c>
      <c r="E57" s="182">
        <f>E51+E54</f>
        <v>70089.8</v>
      </c>
      <c r="F57" s="182">
        <f>F51+F54</f>
        <v>45107.7</v>
      </c>
      <c r="G57" s="248">
        <f t="shared" si="324"/>
        <v>64.357010577858688</v>
      </c>
      <c r="H57" s="181" t="s">
        <v>309</v>
      </c>
      <c r="I57" s="182" t="s">
        <v>309</v>
      </c>
      <c r="J57" s="180" t="s">
        <v>309</v>
      </c>
      <c r="K57" s="181" t="s">
        <v>309</v>
      </c>
      <c r="L57" s="182" t="s">
        <v>309</v>
      </c>
      <c r="M57" s="180" t="s">
        <v>309</v>
      </c>
      <c r="N57" s="181" t="s">
        <v>309</v>
      </c>
      <c r="O57" s="182" t="s">
        <v>309</v>
      </c>
      <c r="P57" s="180" t="s">
        <v>309</v>
      </c>
      <c r="Q57" s="181" t="s">
        <v>309</v>
      </c>
      <c r="R57" s="182" t="s">
        <v>309</v>
      </c>
      <c r="S57" s="180" t="s">
        <v>309</v>
      </c>
      <c r="T57" s="181" t="s">
        <v>309</v>
      </c>
      <c r="U57" s="182" t="s">
        <v>309</v>
      </c>
      <c r="V57" s="180" t="s">
        <v>309</v>
      </c>
      <c r="W57" s="181" t="s">
        <v>309</v>
      </c>
      <c r="X57" s="182" t="s">
        <v>309</v>
      </c>
      <c r="Y57" s="180" t="s">
        <v>309</v>
      </c>
      <c r="Z57" s="181" t="s">
        <v>309</v>
      </c>
      <c r="AA57" s="182" t="s">
        <v>309</v>
      </c>
      <c r="AB57" s="180" t="s">
        <v>309</v>
      </c>
      <c r="AC57" s="181" t="s">
        <v>309</v>
      </c>
      <c r="AD57" s="182" t="s">
        <v>309</v>
      </c>
      <c r="AE57" s="180" t="s">
        <v>309</v>
      </c>
      <c r="AF57" s="181" t="s">
        <v>309</v>
      </c>
      <c r="AG57" s="182" t="s">
        <v>309</v>
      </c>
      <c r="AH57" s="180" t="s">
        <v>309</v>
      </c>
      <c r="AI57" s="181" t="s">
        <v>309</v>
      </c>
      <c r="AJ57" s="182" t="s">
        <v>309</v>
      </c>
      <c r="AK57" s="180" t="s">
        <v>309</v>
      </c>
      <c r="AL57" s="181" t="s">
        <v>309</v>
      </c>
      <c r="AM57" s="182" t="s">
        <v>309</v>
      </c>
      <c r="AN57" s="180" t="s">
        <v>309</v>
      </c>
      <c r="AO57" s="181" t="s">
        <v>309</v>
      </c>
      <c r="AP57" s="182" t="s">
        <v>309</v>
      </c>
      <c r="AQ57" s="180" t="s">
        <v>309</v>
      </c>
      <c r="AR57" s="347"/>
    </row>
    <row r="58" spans="1:44" ht="22.5" customHeight="1">
      <c r="A58" s="356" t="s">
        <v>226</v>
      </c>
      <c r="B58" s="356"/>
      <c r="C58" s="356"/>
      <c r="D58" s="356"/>
      <c r="E58" s="356"/>
      <c r="F58" s="356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6"/>
    </row>
    <row r="59" spans="1:44" s="259" customFormat="1" ht="39.950000000000003" customHeight="1">
      <c r="A59" s="316" t="s">
        <v>329</v>
      </c>
      <c r="B59" s="316"/>
      <c r="C59" s="316"/>
      <c r="D59" s="262" t="s">
        <v>5</v>
      </c>
      <c r="E59" s="256">
        <f t="shared" ref="E59" si="325">SUM(H59,K59,N59,Q59,T59,W59,Z59,AC59,AF59,AI59,AL59,AO59)</f>
        <v>500</v>
      </c>
      <c r="F59" s="256">
        <f>SUM(I59,L59,O59,R59,U59,X59,AA59,AD59,AG59,AJ59,AM59,AP59)</f>
        <v>250</v>
      </c>
      <c r="G59" s="257">
        <f>IF(F59,F59/E59*100,0)</f>
        <v>50</v>
      </c>
      <c r="H59" s="258">
        <f>H61+H60</f>
        <v>0</v>
      </c>
      <c r="I59" s="258">
        <f>I61+I60</f>
        <v>0</v>
      </c>
      <c r="J59" s="255">
        <f>IF(I59,I59/H59*100,0)</f>
        <v>0</v>
      </c>
      <c r="K59" s="258">
        <f t="shared" ref="K59:L59" si="326">K61+K60</f>
        <v>0</v>
      </c>
      <c r="L59" s="258">
        <f t="shared" si="326"/>
        <v>0</v>
      </c>
      <c r="M59" s="255">
        <f t="shared" ref="M59:M61" si="327">IF(L59,L59/K59*100,0)</f>
        <v>0</v>
      </c>
      <c r="N59" s="258">
        <f t="shared" ref="N59:O59" si="328">N61+N60</f>
        <v>0</v>
      </c>
      <c r="O59" s="258">
        <f t="shared" si="328"/>
        <v>0</v>
      </c>
      <c r="P59" s="255">
        <f t="shared" ref="P59:P61" si="329">IF(O59,O59/N59*100,0)</f>
        <v>0</v>
      </c>
      <c r="Q59" s="258">
        <f t="shared" ref="Q59:R59" si="330">Q61+Q60</f>
        <v>0</v>
      </c>
      <c r="R59" s="258">
        <f t="shared" si="330"/>
        <v>0</v>
      </c>
      <c r="S59" s="255">
        <f t="shared" ref="S59:S61" si="331">IF(R59,R59/Q59*100,0)</f>
        <v>0</v>
      </c>
      <c r="T59" s="258">
        <f t="shared" ref="T59:U59" si="332">T61+T60</f>
        <v>0</v>
      </c>
      <c r="U59" s="258">
        <f t="shared" si="332"/>
        <v>0</v>
      </c>
      <c r="V59" s="255">
        <f t="shared" ref="V59:V61" si="333">IF(U59,U59/T59*100,0)</f>
        <v>0</v>
      </c>
      <c r="W59" s="258">
        <f t="shared" ref="W59:X59" si="334">W61+W60</f>
        <v>0</v>
      </c>
      <c r="X59" s="258">
        <f t="shared" si="334"/>
        <v>0</v>
      </c>
      <c r="Y59" s="255">
        <f t="shared" ref="Y59:Y61" si="335">IF(X59,X59/W59*100,0)</f>
        <v>0</v>
      </c>
      <c r="Z59" s="258">
        <f t="shared" ref="Z59:AA59" si="336">Z61+Z60</f>
        <v>0</v>
      </c>
      <c r="AA59" s="258">
        <f t="shared" si="336"/>
        <v>0</v>
      </c>
      <c r="AB59" s="255">
        <f t="shared" ref="AB59:AB61" si="337">IF(AA59,AA59/Z59*100,0)</f>
        <v>0</v>
      </c>
      <c r="AC59" s="258">
        <f t="shared" ref="AC59:AD59" si="338">AC61+AC60</f>
        <v>0</v>
      </c>
      <c r="AD59" s="258">
        <f t="shared" si="338"/>
        <v>0</v>
      </c>
      <c r="AE59" s="255">
        <f t="shared" ref="AE59:AE61" si="339">IF(AD59,AD59/AC59*100,0)</f>
        <v>0</v>
      </c>
      <c r="AF59" s="258">
        <f t="shared" ref="AF59:AG59" si="340">AF61+AF60</f>
        <v>0</v>
      </c>
      <c r="AG59" s="258">
        <f t="shared" si="340"/>
        <v>250</v>
      </c>
      <c r="AH59" s="255" t="e">
        <f t="shared" ref="AH59:AH61" si="341">IF(AG59,AG59/AF59*100,0)</f>
        <v>#DIV/0!</v>
      </c>
      <c r="AI59" s="258">
        <f t="shared" ref="AI59:AJ59" si="342">AI61+AI60</f>
        <v>0</v>
      </c>
      <c r="AJ59" s="258">
        <f t="shared" si="342"/>
        <v>0</v>
      </c>
      <c r="AK59" s="255">
        <f t="shared" ref="AK59:AK61" si="343">IF(AJ59,AJ59/AI59*100,0)</f>
        <v>0</v>
      </c>
      <c r="AL59" s="258">
        <f t="shared" ref="AL59:AM59" si="344">AL61+AL60</f>
        <v>500</v>
      </c>
      <c r="AM59" s="258">
        <f t="shared" si="344"/>
        <v>0</v>
      </c>
      <c r="AN59" s="255">
        <f t="shared" ref="AN59:AN61" si="345">IF(AM59,AM59/AL59*100,0)</f>
        <v>0</v>
      </c>
      <c r="AO59" s="258">
        <f t="shared" ref="AO59:AP59" si="346">AO61+AO60</f>
        <v>0</v>
      </c>
      <c r="AP59" s="258">
        <f t="shared" si="346"/>
        <v>0</v>
      </c>
      <c r="AQ59" s="255">
        <f t="shared" ref="AQ59:AQ61" si="347">IF(AP59,AP59/AO59*100,0)</f>
        <v>0</v>
      </c>
      <c r="AR59" s="355"/>
    </row>
    <row r="60" spans="1:44" s="259" customFormat="1" ht="39.950000000000003" customHeight="1">
      <c r="A60" s="316"/>
      <c r="B60" s="316"/>
      <c r="C60" s="316"/>
      <c r="D60" s="263" t="s">
        <v>234</v>
      </c>
      <c r="E60" s="147">
        <f>SUM(H60,K60,N60,Q60,T60,W60,Z60,AC60,AF60,AI60,AL60,AO60)</f>
        <v>0</v>
      </c>
      <c r="F60" s="147">
        <f>SUM(I60,L60,O60,R60,U60,X60,AA60,AD60,AG60,AJ60,AM60,AP60)</f>
        <v>0</v>
      </c>
      <c r="G60" s="149">
        <f t="shared" ref="G60:G68" si="348">IF(F60,F60/E60*100,0)</f>
        <v>0</v>
      </c>
      <c r="H60" s="260">
        <f>H46</f>
        <v>0</v>
      </c>
      <c r="I60" s="261">
        <f>I46</f>
        <v>0</v>
      </c>
      <c r="J60" s="150">
        <f t="shared" ref="J60:J61" si="349">IF(I60,I60/H60*100,0)</f>
        <v>0</v>
      </c>
      <c r="K60" s="260">
        <f t="shared" ref="K60:L60" si="350">K46</f>
        <v>0</v>
      </c>
      <c r="L60" s="261">
        <f t="shared" si="350"/>
        <v>0</v>
      </c>
      <c r="M60" s="150">
        <f t="shared" si="327"/>
        <v>0</v>
      </c>
      <c r="N60" s="260">
        <f t="shared" ref="N60:O60" si="351">N46</f>
        <v>0</v>
      </c>
      <c r="O60" s="261">
        <f t="shared" si="351"/>
        <v>0</v>
      </c>
      <c r="P60" s="150">
        <f t="shared" si="329"/>
        <v>0</v>
      </c>
      <c r="Q60" s="260">
        <f t="shared" ref="Q60:R60" si="352">Q46</f>
        <v>0</v>
      </c>
      <c r="R60" s="261">
        <f t="shared" si="352"/>
        <v>0</v>
      </c>
      <c r="S60" s="150">
        <f t="shared" si="331"/>
        <v>0</v>
      </c>
      <c r="T60" s="260">
        <f t="shared" ref="T60:U60" si="353">T46</f>
        <v>0</v>
      </c>
      <c r="U60" s="261">
        <f t="shared" si="353"/>
        <v>0</v>
      </c>
      <c r="V60" s="150">
        <f t="shared" si="333"/>
        <v>0</v>
      </c>
      <c r="W60" s="260">
        <f t="shared" ref="W60:X60" si="354">W46</f>
        <v>0</v>
      </c>
      <c r="X60" s="261">
        <f t="shared" si="354"/>
        <v>0</v>
      </c>
      <c r="Y60" s="150">
        <f t="shared" si="335"/>
        <v>0</v>
      </c>
      <c r="Z60" s="260">
        <f t="shared" ref="Z60:AA60" si="355">Z46</f>
        <v>0</v>
      </c>
      <c r="AA60" s="261">
        <f t="shared" si="355"/>
        <v>0</v>
      </c>
      <c r="AB60" s="150">
        <f t="shared" si="337"/>
        <v>0</v>
      </c>
      <c r="AC60" s="260">
        <f t="shared" ref="AC60:AD60" si="356">AC46</f>
        <v>0</v>
      </c>
      <c r="AD60" s="261">
        <f t="shared" si="356"/>
        <v>0</v>
      </c>
      <c r="AE60" s="150">
        <f t="shared" si="339"/>
        <v>0</v>
      </c>
      <c r="AF60" s="260">
        <f t="shared" ref="AF60:AG60" si="357">AF46</f>
        <v>0</v>
      </c>
      <c r="AG60" s="261">
        <f t="shared" si="357"/>
        <v>0</v>
      </c>
      <c r="AH60" s="150">
        <f t="shared" si="341"/>
        <v>0</v>
      </c>
      <c r="AI60" s="260">
        <f t="shared" ref="AI60:AJ60" si="358">AI46</f>
        <v>0</v>
      </c>
      <c r="AJ60" s="261">
        <f t="shared" si="358"/>
        <v>0</v>
      </c>
      <c r="AK60" s="150">
        <f t="shared" si="343"/>
        <v>0</v>
      </c>
      <c r="AL60" s="260">
        <f t="shared" ref="AL60:AM60" si="359">AL46</f>
        <v>0</v>
      </c>
      <c r="AM60" s="261">
        <f t="shared" si="359"/>
        <v>0</v>
      </c>
      <c r="AN60" s="150">
        <f t="shared" si="345"/>
        <v>0</v>
      </c>
      <c r="AO60" s="260">
        <f t="shared" ref="AO60:AP60" si="360">AO46</f>
        <v>0</v>
      </c>
      <c r="AP60" s="261">
        <f t="shared" si="360"/>
        <v>0</v>
      </c>
      <c r="AQ60" s="150">
        <f t="shared" si="347"/>
        <v>0</v>
      </c>
      <c r="AR60" s="355"/>
    </row>
    <row r="61" spans="1:44" s="259" customFormat="1" ht="39.950000000000003" customHeight="1">
      <c r="A61" s="316"/>
      <c r="B61" s="316"/>
      <c r="C61" s="316"/>
      <c r="D61" s="264" t="s">
        <v>304</v>
      </c>
      <c r="E61" s="147">
        <f>SUM(H61,K61,N61,Q61,T61,W61,Z61,AC61,AF61,AI61,AL61,AO61)</f>
        <v>500</v>
      </c>
      <c r="F61" s="147">
        <f>SUM(I61,L61,O61,R61,U61,X61,AA61,AD61,AG61,AJ61,AM61,AP61)</f>
        <v>250</v>
      </c>
      <c r="G61" s="149">
        <f t="shared" si="348"/>
        <v>50</v>
      </c>
      <c r="H61" s="260">
        <f>H47</f>
        <v>0</v>
      </c>
      <c r="I61" s="261">
        <f>I47</f>
        <v>0</v>
      </c>
      <c r="J61" s="150">
        <f t="shared" si="349"/>
        <v>0</v>
      </c>
      <c r="K61" s="260">
        <f t="shared" ref="K61:L61" si="361">K47</f>
        <v>0</v>
      </c>
      <c r="L61" s="261">
        <f t="shared" si="361"/>
        <v>0</v>
      </c>
      <c r="M61" s="150">
        <f t="shared" si="327"/>
        <v>0</v>
      </c>
      <c r="N61" s="260">
        <f t="shared" ref="N61:O61" si="362">N47</f>
        <v>0</v>
      </c>
      <c r="O61" s="261">
        <f t="shared" si="362"/>
        <v>0</v>
      </c>
      <c r="P61" s="150">
        <f t="shared" si="329"/>
        <v>0</v>
      </c>
      <c r="Q61" s="260">
        <f t="shared" ref="Q61:R61" si="363">Q47</f>
        <v>0</v>
      </c>
      <c r="R61" s="261">
        <f t="shared" si="363"/>
        <v>0</v>
      </c>
      <c r="S61" s="150">
        <f t="shared" si="331"/>
        <v>0</v>
      </c>
      <c r="T61" s="260">
        <f t="shared" ref="T61:U61" si="364">T47</f>
        <v>0</v>
      </c>
      <c r="U61" s="261">
        <f t="shared" si="364"/>
        <v>0</v>
      </c>
      <c r="V61" s="150">
        <f t="shared" si="333"/>
        <v>0</v>
      </c>
      <c r="W61" s="260">
        <f t="shared" ref="W61:X61" si="365">W47</f>
        <v>0</v>
      </c>
      <c r="X61" s="261">
        <f t="shared" si="365"/>
        <v>0</v>
      </c>
      <c r="Y61" s="150">
        <f t="shared" si="335"/>
        <v>0</v>
      </c>
      <c r="Z61" s="260">
        <f t="shared" ref="Z61:AA61" si="366">Z47</f>
        <v>0</v>
      </c>
      <c r="AA61" s="261">
        <f t="shared" si="366"/>
        <v>0</v>
      </c>
      <c r="AB61" s="150">
        <f t="shared" si="337"/>
        <v>0</v>
      </c>
      <c r="AC61" s="260">
        <f t="shared" ref="AC61:AD61" si="367">AC47</f>
        <v>0</v>
      </c>
      <c r="AD61" s="261">
        <f t="shared" si="367"/>
        <v>0</v>
      </c>
      <c r="AE61" s="150">
        <f t="shared" si="339"/>
        <v>0</v>
      </c>
      <c r="AF61" s="260">
        <f t="shared" ref="AF61:AG61" si="368">AF47</f>
        <v>0</v>
      </c>
      <c r="AG61" s="261">
        <f t="shared" si="368"/>
        <v>250</v>
      </c>
      <c r="AH61" s="150" t="e">
        <f t="shared" si="341"/>
        <v>#DIV/0!</v>
      </c>
      <c r="AI61" s="260">
        <f t="shared" ref="AI61:AJ61" si="369">AI47</f>
        <v>0</v>
      </c>
      <c r="AJ61" s="261">
        <f t="shared" si="369"/>
        <v>0</v>
      </c>
      <c r="AK61" s="150">
        <f t="shared" si="343"/>
        <v>0</v>
      </c>
      <c r="AL61" s="260">
        <f t="shared" ref="AL61:AM61" si="370">AL47</f>
        <v>500</v>
      </c>
      <c r="AM61" s="261">
        <f t="shared" si="370"/>
        <v>0</v>
      </c>
      <c r="AN61" s="150">
        <f t="shared" si="345"/>
        <v>0</v>
      </c>
      <c r="AO61" s="260">
        <f t="shared" ref="AO61:AP61" si="371">AO47</f>
        <v>0</v>
      </c>
      <c r="AP61" s="261">
        <f t="shared" si="371"/>
        <v>0</v>
      </c>
      <c r="AQ61" s="150">
        <f t="shared" si="347"/>
        <v>0</v>
      </c>
      <c r="AR61" s="355"/>
    </row>
    <row r="62" spans="1:44" s="259" customFormat="1" ht="39.950000000000003" customHeight="1">
      <c r="A62" s="316" t="s">
        <v>307</v>
      </c>
      <c r="B62" s="316"/>
      <c r="C62" s="316"/>
      <c r="D62" s="262" t="s">
        <v>5</v>
      </c>
      <c r="E62" s="256">
        <f>E64+E63</f>
        <v>39441.4</v>
      </c>
      <c r="F62" s="256">
        <v>24060.3</v>
      </c>
      <c r="G62" s="257">
        <f t="shared" si="348"/>
        <v>61.002652035678238</v>
      </c>
      <c r="H62" s="258" t="s">
        <v>309</v>
      </c>
      <c r="I62" s="258" t="s">
        <v>309</v>
      </c>
      <c r="J62" s="255" t="s">
        <v>309</v>
      </c>
      <c r="K62" s="258" t="s">
        <v>309</v>
      </c>
      <c r="L62" s="258" t="s">
        <v>309</v>
      </c>
      <c r="M62" s="255" t="s">
        <v>309</v>
      </c>
      <c r="N62" s="258" t="s">
        <v>309</v>
      </c>
      <c r="O62" s="258" t="s">
        <v>309</v>
      </c>
      <c r="P62" s="255" t="s">
        <v>309</v>
      </c>
      <c r="Q62" s="258" t="s">
        <v>309</v>
      </c>
      <c r="R62" s="258" t="s">
        <v>309</v>
      </c>
      <c r="S62" s="255" t="s">
        <v>309</v>
      </c>
      <c r="T62" s="258" t="s">
        <v>309</v>
      </c>
      <c r="U62" s="258" t="s">
        <v>309</v>
      </c>
      <c r="V62" s="255" t="s">
        <v>309</v>
      </c>
      <c r="W62" s="258" t="s">
        <v>309</v>
      </c>
      <c r="X62" s="258" t="s">
        <v>309</v>
      </c>
      <c r="Y62" s="255" t="s">
        <v>309</v>
      </c>
      <c r="Z62" s="258" t="s">
        <v>309</v>
      </c>
      <c r="AA62" s="258" t="s">
        <v>309</v>
      </c>
      <c r="AB62" s="255" t="s">
        <v>309</v>
      </c>
      <c r="AC62" s="258" t="s">
        <v>309</v>
      </c>
      <c r="AD62" s="258" t="s">
        <v>309</v>
      </c>
      <c r="AE62" s="255" t="s">
        <v>309</v>
      </c>
      <c r="AF62" s="258" t="s">
        <v>309</v>
      </c>
      <c r="AG62" s="258" t="s">
        <v>309</v>
      </c>
      <c r="AH62" s="255" t="s">
        <v>309</v>
      </c>
      <c r="AI62" s="258" t="s">
        <v>309</v>
      </c>
      <c r="AJ62" s="258" t="s">
        <v>309</v>
      </c>
      <c r="AK62" s="255" t="s">
        <v>309</v>
      </c>
      <c r="AL62" s="258" t="s">
        <v>309</v>
      </c>
      <c r="AM62" s="258" t="s">
        <v>309</v>
      </c>
      <c r="AN62" s="255" t="s">
        <v>309</v>
      </c>
      <c r="AO62" s="258" t="s">
        <v>309</v>
      </c>
      <c r="AP62" s="258" t="s">
        <v>309</v>
      </c>
      <c r="AQ62" s="255" t="s">
        <v>309</v>
      </c>
      <c r="AR62" s="355"/>
    </row>
    <row r="63" spans="1:44" s="259" customFormat="1" ht="39.950000000000003" customHeight="1">
      <c r="A63" s="316"/>
      <c r="B63" s="316"/>
      <c r="C63" s="316"/>
      <c r="D63" s="263" t="s">
        <v>234</v>
      </c>
      <c r="E63" s="147">
        <f>E53</f>
        <v>0</v>
      </c>
      <c r="F63" s="147">
        <f>F53</f>
        <v>0</v>
      </c>
      <c r="G63" s="149">
        <f t="shared" si="348"/>
        <v>0</v>
      </c>
      <c r="H63" s="260" t="str">
        <f>H53</f>
        <v>Х</v>
      </c>
      <c r="I63" s="261" t="str">
        <f>I53</f>
        <v>Х</v>
      </c>
      <c r="J63" s="150" t="s">
        <v>309</v>
      </c>
      <c r="K63" s="260" t="str">
        <f t="shared" ref="K63:L63" si="372">K53</f>
        <v>Х</v>
      </c>
      <c r="L63" s="261" t="str">
        <f t="shared" si="372"/>
        <v>Х</v>
      </c>
      <c r="M63" s="150" t="s">
        <v>309</v>
      </c>
      <c r="N63" s="260" t="str">
        <f t="shared" ref="N63:O63" si="373">N53</f>
        <v>Х</v>
      </c>
      <c r="O63" s="261" t="str">
        <f t="shared" si="373"/>
        <v>Х</v>
      </c>
      <c r="P63" s="150" t="s">
        <v>309</v>
      </c>
      <c r="Q63" s="260" t="str">
        <f t="shared" ref="Q63:R63" si="374">Q53</f>
        <v>Х</v>
      </c>
      <c r="R63" s="261" t="str">
        <f t="shared" si="374"/>
        <v>Х</v>
      </c>
      <c r="S63" s="150" t="s">
        <v>309</v>
      </c>
      <c r="T63" s="260" t="str">
        <f t="shared" ref="T63:U63" si="375">T53</f>
        <v>Х</v>
      </c>
      <c r="U63" s="261" t="str">
        <f t="shared" si="375"/>
        <v>Х</v>
      </c>
      <c r="V63" s="150" t="s">
        <v>309</v>
      </c>
      <c r="W63" s="260" t="str">
        <f t="shared" ref="W63:X63" si="376">W53</f>
        <v>Х</v>
      </c>
      <c r="X63" s="261" t="str">
        <f t="shared" si="376"/>
        <v>Х</v>
      </c>
      <c r="Y63" s="150" t="s">
        <v>309</v>
      </c>
      <c r="Z63" s="260" t="str">
        <f t="shared" ref="Z63:AA63" si="377">Z53</f>
        <v>Х</v>
      </c>
      <c r="AA63" s="261" t="str">
        <f t="shared" si="377"/>
        <v>Х</v>
      </c>
      <c r="AB63" s="150" t="s">
        <v>309</v>
      </c>
      <c r="AC63" s="260" t="str">
        <f t="shared" ref="AC63:AD63" si="378">AC53</f>
        <v>Х</v>
      </c>
      <c r="AD63" s="261" t="str">
        <f t="shared" si="378"/>
        <v>Х</v>
      </c>
      <c r="AE63" s="150" t="s">
        <v>309</v>
      </c>
      <c r="AF63" s="260" t="str">
        <f t="shared" ref="AF63:AG63" si="379">AF53</f>
        <v>Х</v>
      </c>
      <c r="AG63" s="261" t="str">
        <f t="shared" si="379"/>
        <v>Х</v>
      </c>
      <c r="AH63" s="150" t="s">
        <v>309</v>
      </c>
      <c r="AI63" s="260" t="str">
        <f t="shared" ref="AI63:AJ63" si="380">AI53</f>
        <v>Х</v>
      </c>
      <c r="AJ63" s="261" t="str">
        <f t="shared" si="380"/>
        <v>Х</v>
      </c>
      <c r="AK63" s="150" t="s">
        <v>309</v>
      </c>
      <c r="AL63" s="260" t="str">
        <f t="shared" ref="AL63:AM63" si="381">AL53</f>
        <v>Х</v>
      </c>
      <c r="AM63" s="261" t="str">
        <f t="shared" si="381"/>
        <v>Х</v>
      </c>
      <c r="AN63" s="150" t="s">
        <v>309</v>
      </c>
      <c r="AO63" s="260" t="str">
        <f t="shared" ref="AO63:AP63" si="382">AO53</f>
        <v>Х</v>
      </c>
      <c r="AP63" s="261" t="str">
        <f t="shared" si="382"/>
        <v>Х</v>
      </c>
      <c r="AQ63" s="150" t="s">
        <v>309</v>
      </c>
      <c r="AR63" s="355"/>
    </row>
    <row r="64" spans="1:44" s="259" customFormat="1" ht="39.950000000000003" customHeight="1">
      <c r="A64" s="316"/>
      <c r="B64" s="316"/>
      <c r="C64" s="316"/>
      <c r="D64" s="264" t="s">
        <v>304</v>
      </c>
      <c r="E64" s="147">
        <f>E54</f>
        <v>39441.4</v>
      </c>
      <c r="F64" s="147">
        <v>24060.3</v>
      </c>
      <c r="G64" s="149">
        <f t="shared" si="348"/>
        <v>61.002652035678238</v>
      </c>
      <c r="H64" s="260" t="str">
        <f>H54</f>
        <v>Х</v>
      </c>
      <c r="I64" s="261" t="str">
        <f>I54</f>
        <v>Х</v>
      </c>
      <c r="J64" s="150" t="s">
        <v>309</v>
      </c>
      <c r="K64" s="260" t="str">
        <f t="shared" ref="K64:L64" si="383">K54</f>
        <v>Х</v>
      </c>
      <c r="L64" s="261" t="str">
        <f t="shared" si="383"/>
        <v>Х</v>
      </c>
      <c r="M64" s="150" t="s">
        <v>309</v>
      </c>
      <c r="N64" s="260" t="str">
        <f t="shared" ref="N64:O64" si="384">N54</f>
        <v>Х</v>
      </c>
      <c r="O64" s="261" t="str">
        <f t="shared" si="384"/>
        <v>Х</v>
      </c>
      <c r="P64" s="150" t="s">
        <v>309</v>
      </c>
      <c r="Q64" s="260" t="str">
        <f t="shared" ref="Q64:R64" si="385">Q54</f>
        <v>Х</v>
      </c>
      <c r="R64" s="261" t="str">
        <f t="shared" si="385"/>
        <v>Х</v>
      </c>
      <c r="S64" s="150" t="s">
        <v>309</v>
      </c>
      <c r="T64" s="260" t="str">
        <f t="shared" ref="T64:U64" si="386">T54</f>
        <v>Х</v>
      </c>
      <c r="U64" s="261" t="str">
        <f t="shared" si="386"/>
        <v>Х</v>
      </c>
      <c r="V64" s="150" t="s">
        <v>309</v>
      </c>
      <c r="W64" s="260" t="str">
        <f t="shared" ref="W64:X64" si="387">W54</f>
        <v>Х</v>
      </c>
      <c r="X64" s="261" t="str">
        <f t="shared" si="387"/>
        <v>Х</v>
      </c>
      <c r="Y64" s="150" t="s">
        <v>309</v>
      </c>
      <c r="Z64" s="260" t="str">
        <f t="shared" ref="Z64:AA64" si="388">Z54</f>
        <v>Х</v>
      </c>
      <c r="AA64" s="261" t="str">
        <f t="shared" si="388"/>
        <v>Х</v>
      </c>
      <c r="AB64" s="150" t="s">
        <v>309</v>
      </c>
      <c r="AC64" s="260" t="str">
        <f t="shared" ref="AC64:AD64" si="389">AC54</f>
        <v>Х</v>
      </c>
      <c r="AD64" s="261" t="str">
        <f t="shared" si="389"/>
        <v>Х</v>
      </c>
      <c r="AE64" s="150" t="s">
        <v>309</v>
      </c>
      <c r="AF64" s="260" t="str">
        <f t="shared" ref="AF64:AG64" si="390">AF54</f>
        <v>Х</v>
      </c>
      <c r="AG64" s="261" t="str">
        <f t="shared" si="390"/>
        <v>Х</v>
      </c>
      <c r="AH64" s="150" t="s">
        <v>309</v>
      </c>
      <c r="AI64" s="260" t="str">
        <f t="shared" ref="AI64:AJ64" si="391">AI54</f>
        <v>Х</v>
      </c>
      <c r="AJ64" s="261" t="str">
        <f t="shared" si="391"/>
        <v>Х</v>
      </c>
      <c r="AK64" s="150" t="s">
        <v>309</v>
      </c>
      <c r="AL64" s="260" t="str">
        <f t="shared" ref="AL64:AM64" si="392">AL54</f>
        <v>Х</v>
      </c>
      <c r="AM64" s="261" t="str">
        <f t="shared" si="392"/>
        <v>Х</v>
      </c>
      <c r="AN64" s="150" t="s">
        <v>309</v>
      </c>
      <c r="AO64" s="260" t="str">
        <f t="shared" ref="AO64:AP64" si="393">AO54</f>
        <v>Х</v>
      </c>
      <c r="AP64" s="261" t="str">
        <f t="shared" si="393"/>
        <v>Х</v>
      </c>
      <c r="AQ64" s="150" t="s">
        <v>309</v>
      </c>
      <c r="AR64" s="355"/>
    </row>
    <row r="65" spans="1:44" s="259" customFormat="1" ht="39.950000000000003" customHeight="1">
      <c r="A65" s="316" t="s">
        <v>306</v>
      </c>
      <c r="B65" s="316"/>
      <c r="C65" s="316"/>
      <c r="D65" s="262" t="s">
        <v>5</v>
      </c>
      <c r="E65" s="256">
        <v>30648.400000000001</v>
      </c>
      <c r="F65" s="256">
        <v>21047.4</v>
      </c>
      <c r="G65" s="257">
        <f t="shared" si="348"/>
        <v>68.673731744560897</v>
      </c>
      <c r="H65" s="258" t="s">
        <v>309</v>
      </c>
      <c r="I65" s="258" t="s">
        <v>309</v>
      </c>
      <c r="J65" s="255" t="s">
        <v>309</v>
      </c>
      <c r="K65" s="258" t="s">
        <v>309</v>
      </c>
      <c r="L65" s="258" t="s">
        <v>309</v>
      </c>
      <c r="M65" s="255" t="s">
        <v>309</v>
      </c>
      <c r="N65" s="258" t="s">
        <v>309</v>
      </c>
      <c r="O65" s="258" t="s">
        <v>309</v>
      </c>
      <c r="P65" s="255" t="s">
        <v>309</v>
      </c>
      <c r="Q65" s="258" t="s">
        <v>309</v>
      </c>
      <c r="R65" s="258" t="s">
        <v>309</v>
      </c>
      <c r="S65" s="255" t="s">
        <v>309</v>
      </c>
      <c r="T65" s="258" t="s">
        <v>309</v>
      </c>
      <c r="U65" s="258" t="s">
        <v>309</v>
      </c>
      <c r="V65" s="255" t="s">
        <v>309</v>
      </c>
      <c r="W65" s="258" t="s">
        <v>309</v>
      </c>
      <c r="X65" s="258" t="s">
        <v>309</v>
      </c>
      <c r="Y65" s="255" t="s">
        <v>309</v>
      </c>
      <c r="Z65" s="258" t="s">
        <v>309</v>
      </c>
      <c r="AA65" s="258" t="s">
        <v>309</v>
      </c>
      <c r="AB65" s="255" t="s">
        <v>309</v>
      </c>
      <c r="AC65" s="258" t="s">
        <v>309</v>
      </c>
      <c r="AD65" s="258" t="s">
        <v>309</v>
      </c>
      <c r="AE65" s="255" t="s">
        <v>309</v>
      </c>
      <c r="AF65" s="258" t="s">
        <v>309</v>
      </c>
      <c r="AG65" s="258" t="s">
        <v>309</v>
      </c>
      <c r="AH65" s="255" t="s">
        <v>309</v>
      </c>
      <c r="AI65" s="258" t="s">
        <v>309</v>
      </c>
      <c r="AJ65" s="258" t="s">
        <v>309</v>
      </c>
      <c r="AK65" s="255" t="s">
        <v>309</v>
      </c>
      <c r="AL65" s="258" t="s">
        <v>309</v>
      </c>
      <c r="AM65" s="258" t="s">
        <v>309</v>
      </c>
      <c r="AN65" s="255" t="s">
        <v>309</v>
      </c>
      <c r="AO65" s="258" t="s">
        <v>309</v>
      </c>
      <c r="AP65" s="258" t="s">
        <v>309</v>
      </c>
      <c r="AQ65" s="255" t="s">
        <v>309</v>
      </c>
      <c r="AR65" s="355"/>
    </row>
    <row r="66" spans="1:44" s="259" customFormat="1" ht="39.950000000000003" customHeight="1">
      <c r="A66" s="316"/>
      <c r="B66" s="316"/>
      <c r="C66" s="316"/>
      <c r="D66" s="263" t="s">
        <v>234</v>
      </c>
      <c r="E66" s="147">
        <f>E50</f>
        <v>0</v>
      </c>
      <c r="F66" s="147">
        <f>F50</f>
        <v>0</v>
      </c>
      <c r="G66" s="149">
        <f t="shared" si="348"/>
        <v>0</v>
      </c>
      <c r="H66" s="260" t="str">
        <f>H50</f>
        <v>Х</v>
      </c>
      <c r="I66" s="261" t="str">
        <f>I50</f>
        <v>Х</v>
      </c>
      <c r="J66" s="150" t="s">
        <v>309</v>
      </c>
      <c r="K66" s="260" t="str">
        <f t="shared" ref="K66:L66" si="394">K50</f>
        <v>Х</v>
      </c>
      <c r="L66" s="261" t="str">
        <f t="shared" si="394"/>
        <v>Х</v>
      </c>
      <c r="M66" s="150" t="s">
        <v>309</v>
      </c>
      <c r="N66" s="260" t="str">
        <f t="shared" ref="N66:O66" si="395">N50</f>
        <v>Х</v>
      </c>
      <c r="O66" s="261" t="str">
        <f t="shared" si="395"/>
        <v>Х</v>
      </c>
      <c r="P66" s="150" t="s">
        <v>309</v>
      </c>
      <c r="Q66" s="260" t="str">
        <f t="shared" ref="Q66:R66" si="396">Q50</f>
        <v>Х</v>
      </c>
      <c r="R66" s="261" t="str">
        <f t="shared" si="396"/>
        <v>Х</v>
      </c>
      <c r="S66" s="150" t="s">
        <v>309</v>
      </c>
      <c r="T66" s="260" t="str">
        <f t="shared" ref="T66:U66" si="397">T50</f>
        <v>Х</v>
      </c>
      <c r="U66" s="261" t="str">
        <f t="shared" si="397"/>
        <v>Х</v>
      </c>
      <c r="V66" s="150" t="s">
        <v>309</v>
      </c>
      <c r="W66" s="260" t="str">
        <f t="shared" ref="W66:X66" si="398">W50</f>
        <v>Х</v>
      </c>
      <c r="X66" s="261" t="str">
        <f t="shared" si="398"/>
        <v>Х</v>
      </c>
      <c r="Y66" s="150" t="s">
        <v>309</v>
      </c>
      <c r="Z66" s="260" t="str">
        <f t="shared" ref="Z66:AA66" si="399">Z50</f>
        <v>Х</v>
      </c>
      <c r="AA66" s="261" t="str">
        <f t="shared" si="399"/>
        <v>Х</v>
      </c>
      <c r="AB66" s="150" t="s">
        <v>309</v>
      </c>
      <c r="AC66" s="260" t="str">
        <f t="shared" ref="AC66:AD66" si="400">AC50</f>
        <v>Х</v>
      </c>
      <c r="AD66" s="261" t="str">
        <f t="shared" si="400"/>
        <v>Х</v>
      </c>
      <c r="AE66" s="150" t="s">
        <v>309</v>
      </c>
      <c r="AF66" s="260" t="str">
        <f t="shared" ref="AF66:AG66" si="401">AF50</f>
        <v>Х</v>
      </c>
      <c r="AG66" s="261" t="str">
        <f t="shared" si="401"/>
        <v>Х</v>
      </c>
      <c r="AH66" s="150" t="s">
        <v>309</v>
      </c>
      <c r="AI66" s="260" t="str">
        <f t="shared" ref="AI66:AJ66" si="402">AI50</f>
        <v>Х</v>
      </c>
      <c r="AJ66" s="261" t="str">
        <f t="shared" si="402"/>
        <v>Х</v>
      </c>
      <c r="AK66" s="150" t="s">
        <v>309</v>
      </c>
      <c r="AL66" s="260" t="str">
        <f t="shared" ref="AL66:AM66" si="403">AL50</f>
        <v>Х</v>
      </c>
      <c r="AM66" s="261" t="str">
        <f t="shared" si="403"/>
        <v>Х</v>
      </c>
      <c r="AN66" s="150" t="s">
        <v>309</v>
      </c>
      <c r="AO66" s="260" t="str">
        <f t="shared" ref="AO66:AP66" si="404">AO50</f>
        <v>Х</v>
      </c>
      <c r="AP66" s="261" t="str">
        <f t="shared" si="404"/>
        <v>Х</v>
      </c>
      <c r="AQ66" s="150" t="s">
        <v>309</v>
      </c>
      <c r="AR66" s="355"/>
    </row>
    <row r="67" spans="1:44" s="259" customFormat="1" ht="39.950000000000003" customHeight="1">
      <c r="A67" s="316"/>
      <c r="B67" s="316"/>
      <c r="C67" s="316"/>
      <c r="D67" s="264" t="s">
        <v>304</v>
      </c>
      <c r="E67" s="147">
        <f>E51</f>
        <v>30648.400000000001</v>
      </c>
      <c r="F67" s="147">
        <v>21047.4</v>
      </c>
      <c r="G67" s="149">
        <f t="shared" si="348"/>
        <v>68.673731744560897</v>
      </c>
      <c r="H67" s="260" t="str">
        <f>H51</f>
        <v>Х</v>
      </c>
      <c r="I67" s="261" t="str">
        <f>I51</f>
        <v>Х</v>
      </c>
      <c r="J67" s="150" t="s">
        <v>309</v>
      </c>
      <c r="K67" s="260" t="str">
        <f t="shared" ref="K67:L67" si="405">K51</f>
        <v>Х</v>
      </c>
      <c r="L67" s="261" t="str">
        <f t="shared" si="405"/>
        <v>Х</v>
      </c>
      <c r="M67" s="150" t="s">
        <v>309</v>
      </c>
      <c r="N67" s="260" t="str">
        <f t="shared" ref="N67:O67" si="406">N51</f>
        <v>Х</v>
      </c>
      <c r="O67" s="261" t="str">
        <f t="shared" si="406"/>
        <v>Х</v>
      </c>
      <c r="P67" s="150" t="s">
        <v>309</v>
      </c>
      <c r="Q67" s="260" t="str">
        <f t="shared" ref="Q67:R67" si="407">Q51</f>
        <v>Х</v>
      </c>
      <c r="R67" s="261" t="str">
        <f t="shared" si="407"/>
        <v>Х</v>
      </c>
      <c r="S67" s="150" t="s">
        <v>309</v>
      </c>
      <c r="T67" s="260" t="str">
        <f t="shared" ref="T67:U67" si="408">T51</f>
        <v>Х</v>
      </c>
      <c r="U67" s="261" t="str">
        <f t="shared" si="408"/>
        <v>Х</v>
      </c>
      <c r="V67" s="150" t="s">
        <v>309</v>
      </c>
      <c r="W67" s="260" t="str">
        <f t="shared" ref="W67:X67" si="409">W51</f>
        <v>Х</v>
      </c>
      <c r="X67" s="261" t="str">
        <f t="shared" si="409"/>
        <v>Х</v>
      </c>
      <c r="Y67" s="150" t="s">
        <v>309</v>
      </c>
      <c r="Z67" s="260" t="str">
        <f t="shared" ref="Z67:AA67" si="410">Z51</f>
        <v>Х</v>
      </c>
      <c r="AA67" s="261" t="str">
        <f t="shared" si="410"/>
        <v>Х</v>
      </c>
      <c r="AB67" s="150" t="s">
        <v>309</v>
      </c>
      <c r="AC67" s="260" t="str">
        <f t="shared" ref="AC67:AD67" si="411">AC51</f>
        <v>Х</v>
      </c>
      <c r="AD67" s="261" t="str">
        <f t="shared" si="411"/>
        <v>Х</v>
      </c>
      <c r="AE67" s="150" t="s">
        <v>309</v>
      </c>
      <c r="AF67" s="260" t="str">
        <f t="shared" ref="AF67:AG67" si="412">AF51</f>
        <v>Х</v>
      </c>
      <c r="AG67" s="261" t="str">
        <f t="shared" si="412"/>
        <v>Х</v>
      </c>
      <c r="AH67" s="150" t="s">
        <v>309</v>
      </c>
      <c r="AI67" s="260" t="str">
        <f t="shared" ref="AI67:AJ67" si="413">AI51</f>
        <v>Х</v>
      </c>
      <c r="AJ67" s="261" t="str">
        <f t="shared" si="413"/>
        <v>Х</v>
      </c>
      <c r="AK67" s="150" t="s">
        <v>309</v>
      </c>
      <c r="AL67" s="260" t="str">
        <f t="shared" ref="AL67:AM67" si="414">AL51</f>
        <v>Х</v>
      </c>
      <c r="AM67" s="261" t="str">
        <f t="shared" si="414"/>
        <v>Х</v>
      </c>
      <c r="AN67" s="150" t="s">
        <v>309</v>
      </c>
      <c r="AO67" s="260" t="str">
        <f t="shared" ref="AO67:AP67" si="415">AO51</f>
        <v>Х</v>
      </c>
      <c r="AP67" s="261" t="str">
        <f t="shared" si="415"/>
        <v>Х</v>
      </c>
      <c r="AQ67" s="150" t="s">
        <v>309</v>
      </c>
      <c r="AR67" s="355"/>
    </row>
    <row r="68" spans="1:44" s="96" customFormat="1" ht="37.5" customHeight="1">
      <c r="A68" s="265"/>
      <c r="B68" s="265"/>
      <c r="C68" s="265"/>
      <c r="D68" s="265"/>
      <c r="E68" s="266">
        <f>E59+E62+E65</f>
        <v>70589.8</v>
      </c>
      <c r="F68" s="266">
        <f>F59+F62+F65</f>
        <v>45357.7</v>
      </c>
      <c r="G68" s="267">
        <f t="shared" si="348"/>
        <v>64.255317340465609</v>
      </c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5"/>
      <c r="AR68" s="265"/>
    </row>
    <row r="69" spans="1:44" s="155" customFormat="1" ht="93.6" customHeight="1">
      <c r="A69" s="151"/>
      <c r="B69" s="363" t="s">
        <v>327</v>
      </c>
      <c r="C69" s="363"/>
      <c r="D69" s="152" t="s">
        <v>231</v>
      </c>
      <c r="E69" s="153" t="s">
        <v>325</v>
      </c>
      <c r="F69" s="153"/>
      <c r="G69" s="197"/>
      <c r="H69" s="153"/>
      <c r="I69" s="153"/>
      <c r="J69" s="153"/>
      <c r="K69" s="362"/>
      <c r="L69" s="362"/>
      <c r="M69" s="362"/>
      <c r="N69" s="362"/>
      <c r="O69" s="362"/>
      <c r="P69" s="362"/>
      <c r="Q69" s="362"/>
      <c r="R69" s="362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</row>
    <row r="70" spans="1:44" s="155" customFormat="1" ht="20.25">
      <c r="A70" s="151"/>
      <c r="B70" s="153"/>
      <c r="C70" s="156"/>
      <c r="D70" s="157"/>
      <c r="E70" s="153"/>
      <c r="F70" s="153"/>
      <c r="G70" s="197"/>
      <c r="H70" s="153"/>
      <c r="I70" s="153"/>
      <c r="J70" s="153"/>
      <c r="K70" s="158"/>
      <c r="L70" s="158"/>
      <c r="M70" s="158"/>
      <c r="N70" s="158"/>
      <c r="O70" s="158"/>
      <c r="P70" s="158"/>
      <c r="Q70" s="158"/>
      <c r="R70" s="158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</row>
    <row r="71" spans="1:44" s="155" customFormat="1" ht="66.75" customHeight="1">
      <c r="A71" s="151"/>
      <c r="B71" s="364" t="s">
        <v>320</v>
      </c>
      <c r="C71" s="364"/>
      <c r="D71" s="152" t="s">
        <v>231</v>
      </c>
      <c r="E71" s="153" t="s">
        <v>322</v>
      </c>
      <c r="F71" s="153"/>
      <c r="G71" s="197"/>
      <c r="H71" s="153"/>
      <c r="I71" s="153"/>
      <c r="J71" s="153"/>
      <c r="K71" s="362"/>
      <c r="L71" s="362"/>
      <c r="M71" s="362"/>
      <c r="N71" s="362"/>
      <c r="O71" s="362"/>
      <c r="P71" s="362"/>
      <c r="Q71" s="362"/>
      <c r="R71" s="362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</row>
    <row r="72" spans="1:44" s="155" customFormat="1" ht="20.25">
      <c r="A72" s="151"/>
      <c r="B72" s="153" t="s">
        <v>273</v>
      </c>
      <c r="C72" s="156"/>
      <c r="D72" s="159"/>
      <c r="E72" s="153"/>
      <c r="F72" s="153"/>
      <c r="G72" s="197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</row>
    <row r="73" spans="1:44" s="97" customFormat="1" ht="21" customHeight="1">
      <c r="A73" s="160"/>
      <c r="B73" s="175"/>
      <c r="C73" s="176"/>
      <c r="D73" s="161"/>
      <c r="E73" s="177"/>
      <c r="F73" s="177"/>
      <c r="G73" s="198"/>
      <c r="H73" s="175"/>
      <c r="I73" s="175"/>
      <c r="J73" s="178"/>
      <c r="K73" s="175"/>
      <c r="L73" s="175"/>
      <c r="M73" s="175"/>
      <c r="N73" s="175"/>
      <c r="O73" s="175"/>
      <c r="P73" s="175"/>
      <c r="Q73" s="175"/>
      <c r="R73" s="175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</row>
    <row r="74" spans="1:44" s="97" customFormat="1" ht="9" customHeight="1">
      <c r="A74" s="160"/>
      <c r="B74" s="175"/>
      <c r="C74" s="176"/>
      <c r="D74" s="161"/>
      <c r="E74" s="177"/>
      <c r="F74" s="177"/>
      <c r="G74" s="198"/>
      <c r="H74" s="175"/>
      <c r="I74" s="175"/>
      <c r="J74" s="178"/>
      <c r="K74" s="175"/>
      <c r="L74" s="175"/>
      <c r="M74" s="175"/>
      <c r="N74" s="175"/>
      <c r="O74" s="175"/>
      <c r="P74" s="175"/>
      <c r="Q74" s="175"/>
      <c r="R74" s="175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</row>
    <row r="75" spans="1:44" s="155" customFormat="1" ht="25.5" customHeight="1">
      <c r="A75" s="151"/>
      <c r="B75" s="162"/>
      <c r="C75" s="156"/>
      <c r="D75" s="159"/>
      <c r="E75" s="153"/>
      <c r="F75" s="153"/>
      <c r="G75" s="197"/>
      <c r="H75" s="153"/>
      <c r="I75" s="153"/>
      <c r="J75" s="153"/>
      <c r="K75" s="362"/>
      <c r="L75" s="362"/>
      <c r="M75" s="362"/>
      <c r="N75" s="362"/>
      <c r="O75" s="362"/>
      <c r="P75" s="362"/>
      <c r="Q75" s="362"/>
      <c r="R75" s="362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</row>
    <row r="76" spans="1:44" s="155" customFormat="1" ht="20.25">
      <c r="A76" s="151"/>
      <c r="B76" s="162"/>
      <c r="C76" s="156"/>
      <c r="D76" s="159"/>
      <c r="E76" s="153"/>
      <c r="F76" s="153"/>
      <c r="G76" s="197"/>
      <c r="H76" s="153"/>
      <c r="I76" s="153"/>
      <c r="J76" s="153"/>
      <c r="K76" s="362"/>
      <c r="L76" s="362"/>
      <c r="M76" s="362"/>
      <c r="N76" s="362"/>
      <c r="O76" s="362"/>
      <c r="P76" s="362"/>
      <c r="Q76" s="362"/>
      <c r="R76" s="362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</row>
    <row r="77" spans="1:44" s="106" customFormat="1" ht="20.25">
      <c r="A77" s="163"/>
      <c r="B77" s="103" t="s">
        <v>229</v>
      </c>
      <c r="C77" s="164"/>
      <c r="D77" s="165"/>
      <c r="E77" s="166"/>
      <c r="F77" s="166"/>
      <c r="G77" s="199"/>
      <c r="J77" s="167"/>
      <c r="S77" s="101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01"/>
      <c r="AJ77" s="101"/>
      <c r="AK77" s="101"/>
      <c r="AL77" s="168"/>
      <c r="AM77" s="168"/>
      <c r="AN77" s="168"/>
      <c r="AO77" s="101"/>
      <c r="AP77" s="101"/>
      <c r="AQ77" s="101"/>
      <c r="AR77" s="101"/>
    </row>
    <row r="78" spans="1:44" s="106" customFormat="1" ht="21">
      <c r="A78" s="360" t="s">
        <v>326</v>
      </c>
      <c r="B78" s="360"/>
      <c r="C78" s="360"/>
      <c r="D78" s="361"/>
      <c r="E78" s="361"/>
      <c r="F78" s="361"/>
      <c r="G78" s="361"/>
      <c r="H78" s="361"/>
      <c r="I78" s="361"/>
      <c r="J78" s="361"/>
      <c r="K78" s="361"/>
      <c r="L78" s="169"/>
      <c r="M78" s="169"/>
      <c r="N78" s="169"/>
      <c r="O78" s="169"/>
      <c r="P78" s="169"/>
      <c r="Q78" s="169"/>
      <c r="R78" s="169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01"/>
    </row>
    <row r="79" spans="1:44" s="106" customFormat="1" ht="20.25">
      <c r="A79" s="358"/>
      <c r="B79" s="358"/>
      <c r="C79" s="358"/>
      <c r="D79" s="359"/>
      <c r="E79" s="359"/>
      <c r="F79" s="359"/>
      <c r="G79" s="359"/>
      <c r="H79" s="359"/>
      <c r="I79" s="359"/>
      <c r="J79" s="359"/>
      <c r="K79" s="359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01"/>
    </row>
    <row r="80" spans="1:44">
      <c r="A80" s="101"/>
      <c r="B80" s="101"/>
      <c r="C80" s="120"/>
      <c r="D80" s="110"/>
      <c r="E80" s="131"/>
      <c r="F80" s="131"/>
      <c r="G80" s="194"/>
      <c r="H80" s="101"/>
      <c r="I80" s="101"/>
      <c r="J80" s="17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1:44" s="107" customFormat="1" ht="39" customHeight="1">
      <c r="A81" s="357"/>
      <c r="B81" s="357"/>
      <c r="C81" s="357"/>
      <c r="D81" s="357"/>
      <c r="E81" s="131"/>
      <c r="F81" s="131"/>
      <c r="G81" s="194"/>
      <c r="H81" s="132"/>
      <c r="I81" s="132"/>
      <c r="J81" s="171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</row>
    <row r="82" spans="1:44">
      <c r="A82" s="102"/>
      <c r="B82" s="101"/>
      <c r="C82" s="120"/>
      <c r="D82" s="110"/>
      <c r="E82" s="131"/>
      <c r="F82" s="131"/>
      <c r="G82" s="194"/>
      <c r="H82" s="101"/>
      <c r="I82" s="101"/>
      <c r="J82" s="171"/>
      <c r="K82" s="101"/>
      <c r="L82" s="101"/>
      <c r="M82" s="101"/>
      <c r="N82" s="101"/>
      <c r="O82" s="101"/>
      <c r="P82" s="101"/>
      <c r="Q82" s="101"/>
      <c r="R82" s="101"/>
      <c r="S82" s="101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01"/>
      <c r="AJ82" s="101"/>
      <c r="AK82" s="101"/>
      <c r="AL82" s="168"/>
      <c r="AM82" s="168"/>
      <c r="AN82" s="168"/>
      <c r="AO82" s="101"/>
      <c r="AP82" s="101"/>
      <c r="AQ82" s="101"/>
    </row>
    <row r="83" spans="1:44">
      <c r="A83" s="133"/>
      <c r="B83" s="101"/>
      <c r="C83" s="120"/>
      <c r="D83" s="110"/>
      <c r="E83" s="131"/>
      <c r="F83" s="131"/>
      <c r="G83" s="194"/>
      <c r="H83" s="101"/>
      <c r="I83" s="101"/>
      <c r="J83" s="171"/>
      <c r="K83" s="101"/>
      <c r="L83" s="101"/>
      <c r="M83" s="101"/>
      <c r="N83" s="101"/>
      <c r="O83" s="101"/>
      <c r="P83" s="101"/>
      <c r="Q83" s="101"/>
      <c r="R83" s="101"/>
      <c r="S83" s="101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01"/>
      <c r="AJ83" s="101"/>
      <c r="AK83" s="101"/>
      <c r="AL83" s="168"/>
      <c r="AM83" s="168"/>
      <c r="AN83" s="168"/>
      <c r="AO83" s="101"/>
      <c r="AP83" s="101"/>
      <c r="AQ83" s="101"/>
    </row>
    <row r="84" spans="1:44">
      <c r="A84" s="133"/>
      <c r="B84" s="101"/>
      <c r="C84" s="120"/>
      <c r="D84" s="110"/>
      <c r="E84" s="131"/>
      <c r="F84" s="131"/>
      <c r="G84" s="194"/>
      <c r="H84" s="101"/>
      <c r="I84" s="101"/>
      <c r="J84" s="171"/>
      <c r="K84" s="101"/>
      <c r="L84" s="101"/>
      <c r="M84" s="101"/>
      <c r="N84" s="101"/>
      <c r="O84" s="101"/>
      <c r="P84" s="101"/>
      <c r="Q84" s="101"/>
      <c r="R84" s="101"/>
      <c r="S84" s="101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01"/>
      <c r="AJ84" s="101"/>
      <c r="AK84" s="101"/>
      <c r="AL84" s="168"/>
      <c r="AM84" s="168"/>
      <c r="AN84" s="168"/>
      <c r="AO84" s="101"/>
      <c r="AP84" s="101"/>
      <c r="AQ84" s="101"/>
    </row>
    <row r="85" spans="1:44">
      <c r="A85" s="133"/>
      <c r="B85" s="101"/>
      <c r="C85" s="120"/>
      <c r="D85" s="110"/>
      <c r="E85" s="131"/>
      <c r="F85" s="131"/>
      <c r="G85" s="194"/>
      <c r="H85" s="101"/>
      <c r="I85" s="101"/>
      <c r="J85" s="171"/>
      <c r="K85" s="101"/>
      <c r="L85" s="101"/>
      <c r="M85" s="101"/>
      <c r="N85" s="101"/>
      <c r="O85" s="101"/>
      <c r="P85" s="101"/>
      <c r="Q85" s="101"/>
      <c r="R85" s="101"/>
      <c r="S85" s="101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01"/>
      <c r="AJ85" s="101"/>
      <c r="AK85" s="101"/>
      <c r="AL85" s="168"/>
      <c r="AM85" s="168"/>
      <c r="AN85" s="168"/>
      <c r="AO85" s="101"/>
      <c r="AP85" s="101"/>
      <c r="AQ85" s="101"/>
    </row>
    <row r="86" spans="1:44" ht="14.25" customHeight="1">
      <c r="A86" s="133"/>
      <c r="B86" s="101"/>
      <c r="C86" s="120"/>
      <c r="D86" s="110"/>
      <c r="E86" s="131"/>
      <c r="F86" s="131"/>
      <c r="G86" s="194"/>
      <c r="H86" s="101"/>
      <c r="I86" s="101"/>
      <c r="J86" s="171"/>
      <c r="K86" s="101"/>
      <c r="L86" s="101"/>
      <c r="M86" s="101"/>
      <c r="N86" s="101"/>
      <c r="O86" s="101"/>
      <c r="P86" s="101"/>
      <c r="Q86" s="101"/>
      <c r="R86" s="101"/>
      <c r="S86" s="101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01"/>
      <c r="AJ86" s="101"/>
      <c r="AK86" s="101"/>
      <c r="AL86" s="168"/>
      <c r="AM86" s="168"/>
      <c r="AN86" s="168"/>
      <c r="AO86" s="101"/>
      <c r="AP86" s="101"/>
      <c r="AQ86" s="101"/>
    </row>
    <row r="87" spans="1:44">
      <c r="A87" s="134"/>
      <c r="B87" s="101"/>
      <c r="C87" s="120"/>
      <c r="D87" s="110"/>
      <c r="E87" s="131"/>
      <c r="F87" s="131"/>
      <c r="G87" s="194"/>
      <c r="H87" s="101"/>
      <c r="I87" s="101"/>
      <c r="J87" s="171"/>
      <c r="K87" s="101"/>
      <c r="L87" s="101"/>
      <c r="M87" s="101"/>
      <c r="N87" s="101"/>
      <c r="O87" s="101"/>
      <c r="P87" s="101"/>
      <c r="Q87" s="101"/>
      <c r="R87" s="101"/>
      <c r="S87" s="101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01"/>
      <c r="AJ87" s="101"/>
      <c r="AK87" s="101"/>
      <c r="AL87" s="168"/>
      <c r="AM87" s="168"/>
      <c r="AN87" s="168"/>
      <c r="AO87" s="101"/>
      <c r="AP87" s="101"/>
      <c r="AQ87" s="101"/>
    </row>
    <row r="88" spans="1:44">
      <c r="A88" s="133"/>
      <c r="B88" s="101"/>
      <c r="C88" s="120"/>
      <c r="D88" s="110"/>
      <c r="E88" s="131"/>
      <c r="F88" s="131"/>
      <c r="G88" s="194"/>
      <c r="H88" s="101"/>
      <c r="I88" s="101"/>
      <c r="J88" s="171"/>
      <c r="K88" s="101"/>
      <c r="L88" s="101"/>
      <c r="M88" s="101"/>
      <c r="N88" s="101"/>
      <c r="O88" s="101"/>
      <c r="P88" s="101"/>
      <c r="Q88" s="101"/>
      <c r="R88" s="101"/>
      <c r="S88" s="101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01"/>
      <c r="AJ88" s="101"/>
      <c r="AK88" s="101"/>
      <c r="AL88" s="168"/>
      <c r="AM88" s="168"/>
      <c r="AN88" s="168"/>
      <c r="AO88" s="101"/>
      <c r="AP88" s="101"/>
      <c r="AQ88" s="101"/>
    </row>
    <row r="89" spans="1:44">
      <c r="A89" s="133"/>
      <c r="B89" s="101"/>
      <c r="C89" s="120"/>
      <c r="D89" s="110"/>
      <c r="E89" s="131"/>
      <c r="F89" s="131"/>
      <c r="G89" s="194"/>
      <c r="H89" s="101"/>
      <c r="I89" s="101"/>
      <c r="J89" s="171"/>
      <c r="K89" s="101"/>
      <c r="L89" s="101"/>
      <c r="M89" s="101"/>
      <c r="N89" s="101"/>
      <c r="O89" s="101"/>
      <c r="P89" s="101"/>
      <c r="Q89" s="101"/>
      <c r="R89" s="101"/>
      <c r="S89" s="101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01"/>
      <c r="AJ89" s="101"/>
      <c r="AK89" s="101"/>
      <c r="AL89" s="168"/>
      <c r="AM89" s="168"/>
      <c r="AN89" s="168"/>
      <c r="AO89" s="101"/>
      <c r="AP89" s="101"/>
      <c r="AQ89" s="101"/>
    </row>
    <row r="90" spans="1:44">
      <c r="A90" s="133"/>
      <c r="B90" s="101"/>
      <c r="C90" s="120"/>
      <c r="D90" s="110"/>
      <c r="E90" s="131"/>
      <c r="F90" s="131"/>
      <c r="G90" s="194"/>
      <c r="H90" s="101"/>
      <c r="I90" s="101"/>
      <c r="J90" s="171"/>
      <c r="K90" s="101"/>
      <c r="L90" s="101"/>
      <c r="M90" s="101"/>
      <c r="N90" s="101"/>
      <c r="O90" s="101"/>
      <c r="P90" s="101"/>
      <c r="Q90" s="101"/>
      <c r="R90" s="101"/>
      <c r="S90" s="101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01"/>
      <c r="AJ90" s="101"/>
      <c r="AK90" s="101"/>
      <c r="AL90" s="168"/>
      <c r="AM90" s="168"/>
      <c r="AN90" s="168"/>
      <c r="AO90" s="101"/>
      <c r="AP90" s="101"/>
      <c r="AQ90" s="101"/>
    </row>
    <row r="91" spans="1:44">
      <c r="A91" s="133"/>
      <c r="B91" s="101"/>
      <c r="C91" s="120"/>
      <c r="D91" s="110"/>
      <c r="E91" s="131"/>
      <c r="F91" s="131"/>
      <c r="G91" s="194"/>
      <c r="H91" s="101"/>
      <c r="I91" s="101"/>
      <c r="J91" s="171"/>
      <c r="K91" s="101"/>
      <c r="L91" s="101"/>
      <c r="M91" s="101"/>
      <c r="N91" s="101"/>
      <c r="O91" s="101"/>
      <c r="P91" s="101"/>
      <c r="Q91" s="101"/>
      <c r="R91" s="101"/>
      <c r="S91" s="101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01"/>
      <c r="AJ91" s="101"/>
      <c r="AK91" s="101"/>
      <c r="AL91" s="168"/>
      <c r="AM91" s="168"/>
      <c r="AN91" s="168"/>
      <c r="AO91" s="101"/>
      <c r="AP91" s="101"/>
      <c r="AQ91" s="101"/>
    </row>
    <row r="92" spans="1:44" ht="12.75" customHeight="1">
      <c r="A92" s="133"/>
      <c r="B92" s="101"/>
      <c r="C92" s="120"/>
      <c r="D92" s="110"/>
      <c r="E92" s="131"/>
      <c r="F92" s="131"/>
      <c r="G92" s="194"/>
      <c r="H92" s="101"/>
      <c r="I92" s="101"/>
      <c r="J92" s="17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1:44">
      <c r="A93" s="134"/>
      <c r="B93" s="101"/>
      <c r="C93" s="120"/>
      <c r="D93" s="110"/>
      <c r="E93" s="131"/>
      <c r="F93" s="131"/>
      <c r="G93" s="194"/>
      <c r="H93" s="101"/>
      <c r="I93" s="101"/>
      <c r="J93" s="17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1:44">
      <c r="A94" s="133"/>
      <c r="B94" s="101"/>
      <c r="C94" s="120"/>
      <c r="D94" s="110"/>
      <c r="E94" s="131"/>
      <c r="F94" s="131"/>
      <c r="G94" s="194"/>
      <c r="H94" s="101"/>
      <c r="I94" s="101"/>
      <c r="J94" s="171"/>
      <c r="K94" s="101"/>
      <c r="L94" s="101"/>
      <c r="M94" s="101"/>
      <c r="N94" s="101"/>
      <c r="O94" s="101"/>
      <c r="P94" s="101"/>
      <c r="Q94" s="101"/>
      <c r="R94" s="101"/>
      <c r="S94" s="101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01"/>
      <c r="AJ94" s="101"/>
      <c r="AK94" s="101"/>
      <c r="AL94" s="172"/>
      <c r="AM94" s="172"/>
      <c r="AN94" s="172"/>
      <c r="AO94" s="101"/>
      <c r="AP94" s="101"/>
      <c r="AQ94" s="101"/>
    </row>
    <row r="95" spans="1:44" s="98" customFormat="1">
      <c r="A95" s="133"/>
      <c r="B95" s="101"/>
      <c r="C95" s="120"/>
      <c r="D95" s="110"/>
      <c r="E95" s="131"/>
      <c r="F95" s="131"/>
      <c r="G95" s="194"/>
      <c r="H95" s="101"/>
      <c r="I95" s="101"/>
      <c r="J95" s="171"/>
      <c r="K95" s="101"/>
      <c r="L95" s="101"/>
      <c r="M95" s="101"/>
      <c r="N95" s="101"/>
      <c r="O95" s="101"/>
      <c r="P95" s="101"/>
      <c r="Q95" s="101"/>
      <c r="R95" s="101"/>
      <c r="S95" s="101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01"/>
      <c r="AJ95" s="101"/>
      <c r="AK95" s="101"/>
      <c r="AL95" s="172"/>
      <c r="AM95" s="172"/>
      <c r="AN95" s="172"/>
      <c r="AO95" s="101"/>
      <c r="AP95" s="101"/>
      <c r="AQ95" s="101"/>
      <c r="AR95" s="101"/>
    </row>
    <row r="96" spans="1:44" s="98" customFormat="1">
      <c r="A96" s="133"/>
      <c r="B96" s="101"/>
      <c r="C96" s="120"/>
      <c r="D96" s="110"/>
      <c r="E96" s="131"/>
      <c r="F96" s="131"/>
      <c r="G96" s="194"/>
      <c r="H96" s="101"/>
      <c r="I96" s="101"/>
      <c r="J96" s="171"/>
      <c r="K96" s="101"/>
      <c r="L96" s="101"/>
      <c r="M96" s="101"/>
      <c r="N96" s="101"/>
      <c r="O96" s="101"/>
      <c r="P96" s="101"/>
      <c r="Q96" s="101"/>
      <c r="R96" s="101"/>
      <c r="S96" s="101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01"/>
      <c r="AJ96" s="101"/>
      <c r="AK96" s="101"/>
      <c r="AL96" s="172"/>
      <c r="AM96" s="172"/>
      <c r="AN96" s="172"/>
      <c r="AO96" s="101"/>
      <c r="AP96" s="101"/>
      <c r="AQ96" s="101"/>
      <c r="AR96" s="101"/>
    </row>
    <row r="97" spans="1:44" s="98" customFormat="1">
      <c r="A97" s="133"/>
      <c r="B97" s="101"/>
      <c r="C97" s="120"/>
      <c r="D97" s="110"/>
      <c r="E97" s="131"/>
      <c r="F97" s="131"/>
      <c r="G97" s="194"/>
      <c r="H97" s="101"/>
      <c r="I97" s="101"/>
      <c r="J97" s="171"/>
      <c r="K97" s="101"/>
      <c r="L97" s="101"/>
      <c r="M97" s="101"/>
      <c r="N97" s="101"/>
      <c r="O97" s="101"/>
      <c r="P97" s="101"/>
      <c r="Q97" s="101"/>
      <c r="R97" s="101"/>
      <c r="S97" s="101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72"/>
      <c r="AH97" s="172"/>
      <c r="AI97" s="101"/>
      <c r="AJ97" s="101"/>
      <c r="AK97" s="101"/>
      <c r="AL97" s="172"/>
      <c r="AM97" s="172"/>
      <c r="AN97" s="172"/>
      <c r="AO97" s="101"/>
      <c r="AP97" s="101"/>
      <c r="AQ97" s="101"/>
      <c r="AR97" s="101"/>
    </row>
    <row r="98" spans="1:44" s="98" customFormat="1">
      <c r="A98" s="133"/>
      <c r="B98" s="101"/>
      <c r="C98" s="120"/>
      <c r="D98" s="110"/>
      <c r="E98" s="131"/>
      <c r="F98" s="131"/>
      <c r="G98" s="194"/>
      <c r="H98" s="101"/>
      <c r="I98" s="101"/>
      <c r="J98" s="17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</row>
    <row r="99" spans="1:44">
      <c r="A99" s="101"/>
      <c r="B99" s="101"/>
      <c r="C99" s="120"/>
      <c r="D99" s="110"/>
      <c r="E99" s="131"/>
      <c r="F99" s="131"/>
      <c r="G99" s="194"/>
      <c r="H99" s="101"/>
      <c r="I99" s="101"/>
      <c r="J99" s="17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1:44">
      <c r="A100" s="101"/>
      <c r="B100" s="101"/>
      <c r="C100" s="120"/>
      <c r="D100" s="110"/>
      <c r="E100" s="131"/>
      <c r="F100" s="131"/>
      <c r="G100" s="194"/>
      <c r="H100" s="101"/>
      <c r="I100" s="101"/>
      <c r="J100" s="17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1:44">
      <c r="A101" s="101"/>
      <c r="B101" s="101"/>
      <c r="C101" s="120"/>
      <c r="D101" s="110"/>
      <c r="E101" s="131"/>
      <c r="F101" s="131"/>
      <c r="G101" s="194"/>
      <c r="H101" s="101"/>
      <c r="I101" s="101"/>
      <c r="J101" s="17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1:44">
      <c r="A102" s="101"/>
      <c r="B102" s="101"/>
      <c r="C102" s="120"/>
      <c r="D102" s="110"/>
      <c r="E102" s="131"/>
      <c r="F102" s="131"/>
      <c r="G102" s="194"/>
      <c r="H102" s="101"/>
      <c r="I102" s="101"/>
      <c r="J102" s="17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1:44">
      <c r="A103" s="101"/>
      <c r="B103" s="101"/>
      <c r="C103" s="120"/>
      <c r="D103" s="110"/>
      <c r="E103" s="131"/>
      <c r="F103" s="131"/>
      <c r="G103" s="194"/>
      <c r="H103" s="101"/>
      <c r="I103" s="101"/>
      <c r="J103" s="17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1:44" s="98" customFormat="1" ht="49.5" customHeight="1">
      <c r="A104" s="101"/>
      <c r="B104" s="101"/>
      <c r="C104" s="120"/>
      <c r="D104" s="110"/>
      <c r="E104" s="131"/>
      <c r="F104" s="131"/>
      <c r="G104" s="194"/>
      <c r="H104" s="101"/>
      <c r="I104" s="101"/>
      <c r="J104" s="17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</row>
    <row r="105" spans="1:44">
      <c r="A105" s="101"/>
      <c r="B105" s="101"/>
      <c r="C105" s="120"/>
      <c r="D105" s="110"/>
      <c r="E105" s="131"/>
      <c r="F105" s="131"/>
      <c r="G105" s="194"/>
      <c r="H105" s="101"/>
      <c r="I105" s="101"/>
      <c r="J105" s="17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1:44">
      <c r="A106" s="101"/>
      <c r="B106" s="101"/>
      <c r="C106" s="120"/>
      <c r="D106" s="110"/>
      <c r="E106" s="131"/>
      <c r="F106" s="131"/>
      <c r="G106" s="194"/>
      <c r="H106" s="101"/>
      <c r="I106" s="101"/>
      <c r="J106" s="17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1:44">
      <c r="A107" s="101"/>
      <c r="B107" s="101"/>
      <c r="C107" s="120"/>
      <c r="D107" s="110"/>
      <c r="E107" s="131"/>
      <c r="F107" s="131"/>
      <c r="G107" s="194"/>
      <c r="H107" s="101"/>
      <c r="I107" s="101"/>
      <c r="J107" s="17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1:44">
      <c r="A108" s="101"/>
      <c r="B108" s="101"/>
      <c r="C108" s="120"/>
      <c r="D108" s="110"/>
      <c r="E108" s="131"/>
      <c r="F108" s="131"/>
      <c r="G108" s="194"/>
      <c r="H108" s="101"/>
      <c r="I108" s="101"/>
      <c r="J108" s="17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1:44">
      <c r="A109" s="101"/>
      <c r="B109" s="101"/>
      <c r="C109" s="120"/>
      <c r="D109" s="110"/>
      <c r="E109" s="131"/>
      <c r="F109" s="131"/>
      <c r="G109" s="194"/>
      <c r="H109" s="101"/>
      <c r="I109" s="101"/>
      <c r="J109" s="17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1:44">
      <c r="A110" s="101"/>
      <c r="B110" s="101"/>
      <c r="C110" s="120"/>
      <c r="D110" s="110"/>
      <c r="E110" s="131"/>
      <c r="F110" s="131"/>
      <c r="G110" s="194"/>
      <c r="H110" s="101"/>
      <c r="I110" s="101"/>
      <c r="J110" s="17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1:44">
      <c r="A111" s="101"/>
      <c r="B111" s="101"/>
      <c r="C111" s="120"/>
      <c r="D111" s="110"/>
      <c r="E111" s="131"/>
      <c r="F111" s="131"/>
      <c r="G111" s="194"/>
      <c r="H111" s="101"/>
      <c r="I111" s="101"/>
      <c r="J111" s="17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1:44">
      <c r="A112" s="101"/>
      <c r="B112" s="101"/>
      <c r="C112" s="120"/>
      <c r="D112" s="110"/>
      <c r="E112" s="131"/>
      <c r="F112" s="131"/>
      <c r="G112" s="194"/>
      <c r="H112" s="101"/>
      <c r="I112" s="101"/>
      <c r="J112" s="17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1:43">
      <c r="A113" s="101"/>
      <c r="B113" s="101"/>
      <c r="C113" s="120"/>
      <c r="D113" s="110"/>
      <c r="E113" s="131"/>
      <c r="F113" s="131"/>
      <c r="G113" s="194"/>
      <c r="H113" s="101"/>
      <c r="I113" s="101"/>
      <c r="J113" s="17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1:43">
      <c r="A114" s="101"/>
      <c r="B114" s="101"/>
      <c r="C114" s="120"/>
      <c r="D114" s="110"/>
      <c r="E114" s="131"/>
      <c r="F114" s="131"/>
      <c r="G114" s="194"/>
      <c r="H114" s="101"/>
      <c r="I114" s="101"/>
      <c r="J114" s="17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1:43">
      <c r="A115" s="101"/>
      <c r="B115" s="101"/>
      <c r="C115" s="120"/>
      <c r="D115" s="110"/>
      <c r="E115" s="131"/>
      <c r="F115" s="131"/>
      <c r="G115" s="194"/>
      <c r="H115" s="101"/>
      <c r="I115" s="101"/>
      <c r="J115" s="17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1:43">
      <c r="A116" s="101"/>
      <c r="B116" s="101"/>
      <c r="C116" s="120"/>
      <c r="D116" s="110"/>
      <c r="E116" s="131"/>
      <c r="F116" s="131"/>
      <c r="G116" s="194"/>
      <c r="H116" s="101"/>
      <c r="I116" s="101"/>
      <c r="J116" s="17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1:43">
      <c r="A117" s="101"/>
      <c r="B117" s="101"/>
      <c r="C117" s="120"/>
      <c r="D117" s="110"/>
      <c r="E117" s="131"/>
      <c r="F117" s="131"/>
      <c r="G117" s="194"/>
      <c r="H117" s="101"/>
      <c r="I117" s="101"/>
      <c r="J117" s="17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1:43">
      <c r="A118" s="101"/>
      <c r="B118" s="101"/>
      <c r="C118" s="120"/>
      <c r="D118" s="110"/>
      <c r="E118" s="131"/>
      <c r="F118" s="131"/>
      <c r="G118" s="194"/>
      <c r="H118" s="101"/>
      <c r="I118" s="101"/>
      <c r="J118" s="17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1:43">
      <c r="A119" s="101"/>
      <c r="B119" s="101"/>
      <c r="C119" s="120"/>
      <c r="D119" s="110"/>
      <c r="E119" s="131"/>
      <c r="F119" s="131"/>
      <c r="G119" s="194"/>
      <c r="H119" s="101"/>
      <c r="I119" s="101"/>
      <c r="J119" s="17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1:43">
      <c r="A120" s="101"/>
      <c r="B120" s="101"/>
      <c r="C120" s="120"/>
      <c r="D120" s="110"/>
      <c r="E120" s="131"/>
      <c r="F120" s="131"/>
      <c r="G120" s="194"/>
      <c r="H120" s="101"/>
      <c r="I120" s="101"/>
      <c r="J120" s="17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1:43">
      <c r="A121" s="101"/>
      <c r="B121" s="101"/>
      <c r="C121" s="120"/>
      <c r="D121" s="110"/>
      <c r="E121" s="131"/>
      <c r="F121" s="131"/>
      <c r="G121" s="194"/>
      <c r="H121" s="101"/>
      <c r="I121" s="101"/>
      <c r="J121" s="17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1:43">
      <c r="A122" s="101"/>
      <c r="B122" s="101"/>
      <c r="C122" s="120"/>
      <c r="D122" s="110"/>
      <c r="E122" s="131"/>
      <c r="F122" s="131"/>
      <c r="G122" s="194"/>
      <c r="H122" s="101"/>
      <c r="I122" s="101"/>
      <c r="J122" s="17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1:43">
      <c r="A123" s="101"/>
      <c r="B123" s="101"/>
      <c r="C123" s="120"/>
      <c r="D123" s="110"/>
      <c r="E123" s="131"/>
      <c r="F123" s="131"/>
      <c r="G123" s="194"/>
      <c r="H123" s="101"/>
      <c r="I123" s="101"/>
      <c r="J123" s="17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1:43">
      <c r="A124" s="101"/>
      <c r="B124" s="101"/>
      <c r="C124" s="120"/>
      <c r="D124" s="110"/>
      <c r="E124" s="131"/>
      <c r="F124" s="131"/>
      <c r="G124" s="194"/>
      <c r="H124" s="101"/>
      <c r="I124" s="101"/>
      <c r="J124" s="17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1:43">
      <c r="A125" s="101"/>
      <c r="B125" s="101"/>
      <c r="C125" s="120"/>
      <c r="D125" s="110"/>
      <c r="E125" s="131"/>
      <c r="F125" s="131"/>
      <c r="G125" s="194"/>
      <c r="H125" s="101"/>
      <c r="I125" s="101"/>
      <c r="J125" s="17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1:43">
      <c r="A126" s="101"/>
      <c r="B126" s="101"/>
      <c r="C126" s="120"/>
      <c r="D126" s="110"/>
      <c r="E126" s="131"/>
      <c r="F126" s="131"/>
      <c r="G126" s="194"/>
      <c r="H126" s="101"/>
      <c r="I126" s="101"/>
      <c r="J126" s="17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1:43">
      <c r="A127" s="101"/>
      <c r="B127" s="101"/>
      <c r="C127" s="120"/>
      <c r="D127" s="110"/>
      <c r="E127" s="131"/>
      <c r="F127" s="131"/>
      <c r="G127" s="194"/>
      <c r="H127" s="101"/>
      <c r="I127" s="101"/>
      <c r="J127" s="17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  <row r="128" spans="1:43">
      <c r="A128" s="101"/>
      <c r="B128" s="101"/>
      <c r="C128" s="120"/>
      <c r="D128" s="110"/>
      <c r="E128" s="131"/>
      <c r="F128" s="131"/>
      <c r="G128" s="194"/>
      <c r="H128" s="101"/>
      <c r="I128" s="101"/>
      <c r="J128" s="17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</row>
    <row r="129" spans="1:43">
      <c r="A129" s="101"/>
      <c r="B129" s="101"/>
      <c r="C129" s="120"/>
      <c r="D129" s="110"/>
      <c r="E129" s="131"/>
      <c r="F129" s="131"/>
      <c r="G129" s="194"/>
      <c r="H129" s="101"/>
      <c r="I129" s="101"/>
      <c r="J129" s="17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</row>
    <row r="130" spans="1:43">
      <c r="A130" s="101"/>
      <c r="B130" s="101"/>
      <c r="C130" s="120"/>
      <c r="D130" s="110"/>
      <c r="E130" s="131"/>
      <c r="F130" s="131"/>
      <c r="G130" s="194"/>
      <c r="H130" s="101"/>
      <c r="I130" s="101"/>
      <c r="J130" s="17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</row>
    <row r="131" spans="1:43">
      <c r="A131" s="101"/>
      <c r="B131" s="101"/>
      <c r="C131" s="120"/>
      <c r="D131" s="110"/>
      <c r="E131" s="131"/>
      <c r="F131" s="131"/>
      <c r="G131" s="194"/>
      <c r="H131" s="101"/>
      <c r="I131" s="101"/>
      <c r="J131" s="17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</row>
    <row r="132" spans="1:43">
      <c r="A132" s="101"/>
      <c r="B132" s="101"/>
      <c r="C132" s="120"/>
      <c r="D132" s="110"/>
      <c r="E132" s="131"/>
      <c r="F132" s="131"/>
      <c r="G132" s="194"/>
      <c r="H132" s="101"/>
      <c r="I132" s="101"/>
      <c r="J132" s="17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</row>
    <row r="133" spans="1:43">
      <c r="A133" s="101"/>
      <c r="B133" s="101"/>
      <c r="C133" s="120"/>
      <c r="D133" s="110"/>
      <c r="E133" s="131"/>
      <c r="F133" s="131"/>
      <c r="G133" s="194"/>
      <c r="H133" s="101"/>
      <c r="I133" s="101"/>
      <c r="J133" s="17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</row>
    <row r="134" spans="1:43">
      <c r="A134" s="101"/>
      <c r="B134" s="101"/>
      <c r="C134" s="120"/>
      <c r="D134" s="110"/>
      <c r="E134" s="131"/>
      <c r="F134" s="131"/>
      <c r="G134" s="194"/>
      <c r="H134" s="101"/>
      <c r="I134" s="101"/>
      <c r="J134" s="17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</row>
    <row r="135" spans="1:43">
      <c r="A135" s="101"/>
      <c r="B135" s="101"/>
      <c r="C135" s="120"/>
      <c r="D135" s="110"/>
      <c r="E135" s="131"/>
      <c r="F135" s="131"/>
      <c r="G135" s="194"/>
      <c r="H135" s="101"/>
      <c r="I135" s="101"/>
      <c r="J135" s="17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</row>
    <row r="136" spans="1:43">
      <c r="A136" s="101"/>
      <c r="B136" s="101"/>
      <c r="C136" s="120"/>
      <c r="D136" s="110"/>
      <c r="E136" s="131"/>
      <c r="F136" s="131"/>
      <c r="G136" s="194"/>
      <c r="H136" s="101"/>
      <c r="I136" s="101"/>
      <c r="J136" s="17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</row>
    <row r="137" spans="1:43">
      <c r="A137" s="101"/>
      <c r="B137" s="101"/>
      <c r="C137" s="120"/>
      <c r="D137" s="110"/>
      <c r="E137" s="131"/>
      <c r="F137" s="131"/>
      <c r="G137" s="194"/>
      <c r="H137" s="101"/>
      <c r="I137" s="101"/>
      <c r="J137" s="17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</row>
    <row r="138" spans="1:43">
      <c r="A138" s="101"/>
      <c r="B138" s="101"/>
      <c r="C138" s="120"/>
      <c r="D138" s="110"/>
      <c r="E138" s="131"/>
      <c r="F138" s="131"/>
      <c r="G138" s="194"/>
      <c r="H138" s="101"/>
      <c r="I138" s="101"/>
      <c r="J138" s="17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</row>
    <row r="139" spans="1:43">
      <c r="A139" s="101"/>
      <c r="B139" s="101"/>
      <c r="C139" s="120"/>
      <c r="D139" s="110"/>
      <c r="E139" s="131"/>
      <c r="F139" s="131"/>
      <c r="G139" s="194"/>
      <c r="H139" s="101"/>
      <c r="I139" s="101"/>
      <c r="J139" s="17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</row>
    <row r="140" spans="1:43">
      <c r="A140" s="101"/>
      <c r="B140" s="101"/>
      <c r="C140" s="120"/>
      <c r="D140" s="110"/>
      <c r="E140" s="131"/>
      <c r="F140" s="131"/>
      <c r="G140" s="194"/>
      <c r="H140" s="101"/>
      <c r="I140" s="101"/>
      <c r="J140" s="17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</row>
    <row r="141" spans="1:43">
      <c r="A141" s="101"/>
      <c r="B141" s="101"/>
      <c r="C141" s="120"/>
      <c r="D141" s="110"/>
      <c r="E141" s="131"/>
      <c r="F141" s="131"/>
      <c r="G141" s="194"/>
      <c r="H141" s="101"/>
      <c r="I141" s="101"/>
      <c r="J141" s="17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</row>
    <row r="142" spans="1:43">
      <c r="A142" s="101"/>
      <c r="B142" s="101"/>
      <c r="C142" s="120"/>
      <c r="D142" s="110"/>
      <c r="E142" s="131"/>
      <c r="F142" s="131"/>
      <c r="G142" s="194"/>
      <c r="H142" s="101"/>
      <c r="I142" s="101"/>
      <c r="J142" s="17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</row>
    <row r="143" spans="1:43">
      <c r="A143" s="101"/>
      <c r="B143" s="101"/>
      <c r="C143" s="120"/>
      <c r="D143" s="110"/>
      <c r="E143" s="131"/>
      <c r="F143" s="131"/>
      <c r="G143" s="194"/>
      <c r="H143" s="101"/>
      <c r="I143" s="101"/>
      <c r="J143" s="17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</row>
    <row r="144" spans="1:43">
      <c r="A144" s="101"/>
      <c r="B144" s="101"/>
      <c r="C144" s="120"/>
      <c r="D144" s="110"/>
      <c r="E144" s="131"/>
      <c r="F144" s="131"/>
      <c r="G144" s="194"/>
      <c r="H144" s="101"/>
      <c r="I144" s="101"/>
      <c r="J144" s="17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</row>
    <row r="145" spans="1:43">
      <c r="A145" s="101"/>
      <c r="B145" s="101"/>
      <c r="C145" s="120"/>
      <c r="D145" s="110"/>
      <c r="E145" s="131"/>
      <c r="F145" s="131"/>
      <c r="G145" s="194"/>
      <c r="H145" s="101"/>
      <c r="I145" s="101"/>
      <c r="J145" s="17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</row>
    <row r="146" spans="1:43">
      <c r="A146" s="101"/>
      <c r="B146" s="101"/>
      <c r="C146" s="120"/>
      <c r="D146" s="110"/>
      <c r="E146" s="131"/>
      <c r="F146" s="131"/>
      <c r="G146" s="194"/>
      <c r="H146" s="101"/>
      <c r="I146" s="101"/>
      <c r="J146" s="17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</row>
    <row r="147" spans="1:43">
      <c r="A147" s="101"/>
      <c r="B147" s="101"/>
      <c r="C147" s="120"/>
      <c r="D147" s="110"/>
      <c r="E147" s="131"/>
      <c r="F147" s="131"/>
      <c r="G147" s="194"/>
      <c r="H147" s="101"/>
      <c r="I147" s="101"/>
      <c r="J147" s="17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</row>
    <row r="148" spans="1:43">
      <c r="A148" s="101"/>
      <c r="B148" s="101"/>
      <c r="C148" s="120"/>
      <c r="D148" s="110"/>
      <c r="E148" s="131"/>
      <c r="F148" s="131"/>
      <c r="G148" s="194"/>
      <c r="H148" s="101"/>
      <c r="I148" s="101"/>
      <c r="J148" s="17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</row>
    <row r="149" spans="1:43">
      <c r="A149" s="101"/>
      <c r="B149" s="101"/>
      <c r="C149" s="120"/>
      <c r="D149" s="110"/>
      <c r="E149" s="131"/>
      <c r="F149" s="131"/>
      <c r="G149" s="194"/>
      <c r="H149" s="101"/>
      <c r="I149" s="101"/>
      <c r="J149" s="17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</row>
    <row r="150" spans="1:43">
      <c r="A150" s="101"/>
      <c r="B150" s="101"/>
      <c r="C150" s="120"/>
      <c r="D150" s="110"/>
      <c r="E150" s="131"/>
      <c r="F150" s="131"/>
      <c r="G150" s="194"/>
      <c r="H150" s="101"/>
      <c r="I150" s="101"/>
      <c r="J150" s="17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</row>
    <row r="151" spans="1:43">
      <c r="A151" s="101"/>
      <c r="B151" s="101"/>
      <c r="C151" s="120"/>
      <c r="D151" s="110"/>
      <c r="E151" s="131"/>
      <c r="F151" s="131"/>
      <c r="G151" s="194"/>
      <c r="H151" s="101"/>
      <c r="I151" s="101"/>
      <c r="J151" s="17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</row>
    <row r="152" spans="1:43">
      <c r="A152" s="101"/>
      <c r="B152" s="101"/>
      <c r="C152" s="120"/>
      <c r="D152" s="110"/>
      <c r="E152" s="131"/>
      <c r="F152" s="131"/>
      <c r="G152" s="194"/>
      <c r="H152" s="101"/>
      <c r="I152" s="101"/>
      <c r="J152" s="17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</row>
    <row r="153" spans="1:43">
      <c r="A153" s="101"/>
      <c r="B153" s="101"/>
      <c r="C153" s="120"/>
      <c r="D153" s="110"/>
      <c r="E153" s="131"/>
      <c r="F153" s="131"/>
      <c r="G153" s="194"/>
      <c r="H153" s="101"/>
      <c r="I153" s="101"/>
      <c r="J153" s="17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</row>
    <row r="154" spans="1:43">
      <c r="A154" s="101"/>
      <c r="B154" s="101"/>
      <c r="C154" s="120"/>
      <c r="D154" s="110"/>
      <c r="E154" s="131"/>
      <c r="F154" s="131"/>
      <c r="G154" s="194"/>
      <c r="H154" s="101"/>
      <c r="I154" s="101"/>
      <c r="J154" s="17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</row>
    <row r="155" spans="1:43">
      <c r="A155" s="101"/>
      <c r="B155" s="101"/>
      <c r="C155" s="120"/>
      <c r="D155" s="110"/>
      <c r="E155" s="131"/>
      <c r="F155" s="131"/>
      <c r="G155" s="194"/>
      <c r="H155" s="101"/>
      <c r="I155" s="101"/>
      <c r="J155" s="17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</row>
    <row r="156" spans="1:43">
      <c r="A156" s="101"/>
      <c r="B156" s="101"/>
      <c r="C156" s="120"/>
      <c r="D156" s="110"/>
      <c r="E156" s="131"/>
      <c r="F156" s="131"/>
      <c r="G156" s="194"/>
      <c r="H156" s="101"/>
      <c r="I156" s="101"/>
      <c r="J156" s="17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</row>
    <row r="157" spans="1:43">
      <c r="A157" s="101"/>
      <c r="B157" s="101"/>
      <c r="C157" s="120"/>
      <c r="D157" s="110"/>
      <c r="E157" s="131"/>
      <c r="F157" s="131"/>
      <c r="G157" s="194"/>
      <c r="H157" s="101"/>
      <c r="I157" s="101"/>
      <c r="J157" s="17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</row>
    <row r="158" spans="1:43">
      <c r="A158" s="101"/>
      <c r="B158" s="101"/>
      <c r="C158" s="120"/>
      <c r="D158" s="110"/>
      <c r="E158" s="131"/>
      <c r="F158" s="131"/>
      <c r="G158" s="194"/>
      <c r="H158" s="101"/>
      <c r="I158" s="101"/>
      <c r="J158" s="17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</row>
    <row r="159" spans="1:43">
      <c r="A159" s="101"/>
      <c r="B159" s="101"/>
      <c r="C159" s="120"/>
      <c r="D159" s="110"/>
      <c r="E159" s="131"/>
      <c r="F159" s="131"/>
      <c r="G159" s="194"/>
      <c r="H159" s="101"/>
      <c r="I159" s="101"/>
      <c r="J159" s="17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</row>
    <row r="160" spans="1:43">
      <c r="A160" s="101"/>
      <c r="B160" s="101"/>
      <c r="C160" s="120"/>
      <c r="D160" s="110"/>
      <c r="E160" s="131"/>
      <c r="F160" s="131"/>
      <c r="G160" s="194"/>
      <c r="H160" s="101"/>
      <c r="I160" s="101"/>
      <c r="J160" s="17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</row>
    <row r="161" spans="1:43">
      <c r="A161" s="101"/>
      <c r="B161" s="101"/>
      <c r="C161" s="120"/>
      <c r="D161" s="110"/>
      <c r="E161" s="131"/>
      <c r="F161" s="131"/>
      <c r="G161" s="194"/>
      <c r="H161" s="101"/>
      <c r="I161" s="101"/>
      <c r="J161" s="17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</row>
    <row r="162" spans="1:43">
      <c r="A162" s="101"/>
      <c r="B162" s="101"/>
      <c r="C162" s="120"/>
      <c r="D162" s="110"/>
      <c r="E162" s="131"/>
      <c r="F162" s="131"/>
      <c r="G162" s="194"/>
      <c r="H162" s="101"/>
      <c r="I162" s="101"/>
      <c r="J162" s="17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</row>
    <row r="163" spans="1:43">
      <c r="A163" s="101"/>
      <c r="B163" s="101"/>
      <c r="C163" s="120"/>
      <c r="D163" s="110"/>
      <c r="E163" s="131"/>
      <c r="F163" s="131"/>
      <c r="G163" s="194"/>
      <c r="H163" s="101"/>
      <c r="I163" s="101"/>
      <c r="J163" s="17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</row>
    <row r="164" spans="1:43">
      <c r="A164" s="101"/>
      <c r="B164" s="101"/>
      <c r="C164" s="120"/>
      <c r="D164" s="110"/>
      <c r="E164" s="131"/>
      <c r="F164" s="131"/>
      <c r="G164" s="194"/>
      <c r="H164" s="101"/>
      <c r="I164" s="101"/>
      <c r="J164" s="17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</row>
  </sheetData>
  <mergeCells count="93">
    <mergeCell ref="A45:C47"/>
    <mergeCell ref="A55:C57"/>
    <mergeCell ref="AR42:AR44"/>
    <mergeCell ref="AR17:AR19"/>
    <mergeCell ref="AR20:AR22"/>
    <mergeCell ref="A23:AR23"/>
    <mergeCell ref="B30:B32"/>
    <mergeCell ref="C30:C32"/>
    <mergeCell ref="AR24:AR26"/>
    <mergeCell ref="AR27:AR29"/>
    <mergeCell ref="AR30:AR32"/>
    <mergeCell ref="A20:C22"/>
    <mergeCell ref="AR33:AR35"/>
    <mergeCell ref="AR36:AR38"/>
    <mergeCell ref="AR39:AR41"/>
    <mergeCell ref="A42:A44"/>
    <mergeCell ref="A81:D81"/>
    <mergeCell ref="A79:K79"/>
    <mergeCell ref="AR65:AR67"/>
    <mergeCell ref="A78:K78"/>
    <mergeCell ref="A65:C67"/>
    <mergeCell ref="K69:R69"/>
    <mergeCell ref="K71:R71"/>
    <mergeCell ref="K76:R76"/>
    <mergeCell ref="K75:R75"/>
    <mergeCell ref="B69:C69"/>
    <mergeCell ref="B71:C71"/>
    <mergeCell ref="A62:C64"/>
    <mergeCell ref="AR45:AR47"/>
    <mergeCell ref="B49:B51"/>
    <mergeCell ref="C49:C51"/>
    <mergeCell ref="A48:AR48"/>
    <mergeCell ref="A49:A51"/>
    <mergeCell ref="AR49:AR51"/>
    <mergeCell ref="A52:A54"/>
    <mergeCell ref="B52:B54"/>
    <mergeCell ref="C52:C54"/>
    <mergeCell ref="AR52:AR54"/>
    <mergeCell ref="AR62:AR64"/>
    <mergeCell ref="A58:AR58"/>
    <mergeCell ref="A59:C61"/>
    <mergeCell ref="AR59:AR61"/>
    <mergeCell ref="AR55:AR57"/>
    <mergeCell ref="A2:AR2"/>
    <mergeCell ref="A3:AR3"/>
    <mergeCell ref="A4:AR4"/>
    <mergeCell ref="A5:AI5"/>
    <mergeCell ref="A6:A8"/>
    <mergeCell ref="H6:AQ6"/>
    <mergeCell ref="AR6:AR8"/>
    <mergeCell ref="AF7:AH7"/>
    <mergeCell ref="E6:G6"/>
    <mergeCell ref="H7:J7"/>
    <mergeCell ref="W7:Y7"/>
    <mergeCell ref="K7:M7"/>
    <mergeCell ref="N7:P7"/>
    <mergeCell ref="AI7:AK7"/>
    <mergeCell ref="T7:V7"/>
    <mergeCell ref="Z7:AB7"/>
    <mergeCell ref="A10:C12"/>
    <mergeCell ref="AR10:AR12"/>
    <mergeCell ref="A16:AR16"/>
    <mergeCell ref="A17:C19"/>
    <mergeCell ref="AL7:AN7"/>
    <mergeCell ref="AO7:AQ7"/>
    <mergeCell ref="E7:E8"/>
    <mergeCell ref="F7:F8"/>
    <mergeCell ref="G7:G8"/>
    <mergeCell ref="AC7:AE7"/>
    <mergeCell ref="B6:B8"/>
    <mergeCell ref="Q7:S7"/>
    <mergeCell ref="C6:C8"/>
    <mergeCell ref="D6:D8"/>
    <mergeCell ref="AR13:AR15"/>
    <mergeCell ref="A13:C15"/>
    <mergeCell ref="B33:B35"/>
    <mergeCell ref="C33:C35"/>
    <mergeCell ref="B27:B29"/>
    <mergeCell ref="C27:C29"/>
    <mergeCell ref="A24:A26"/>
    <mergeCell ref="A27:A29"/>
    <mergeCell ref="A30:A32"/>
    <mergeCell ref="B24:B26"/>
    <mergeCell ref="C24:C26"/>
    <mergeCell ref="A33:A35"/>
    <mergeCell ref="A36:A38"/>
    <mergeCell ref="A39:A41"/>
    <mergeCell ref="C36:C38"/>
    <mergeCell ref="C42:C44"/>
    <mergeCell ref="B39:B41"/>
    <mergeCell ref="B42:B44"/>
    <mergeCell ref="C39:C41"/>
    <mergeCell ref="B36:B38"/>
  </mergeCells>
  <phoneticPr fontId="28" type="noConversion"/>
  <pageMargins left="0.6692913385826772" right="0.23622047244094491" top="0.46" bottom="0.23622047244094491" header="0" footer="0"/>
  <pageSetup paperSize="9" scale="19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view="pageBreakPreview" zoomScale="70" zoomScaleSheetLayoutView="70" workbookViewId="0">
      <selection activeCell="O12" sqref="O12"/>
    </sheetView>
  </sheetViews>
  <sheetFormatPr defaultColWidth="9.140625" defaultRowHeight="15"/>
  <cols>
    <col min="1" max="1" width="7.140625" style="142" customWidth="1"/>
    <col min="2" max="2" width="59.28515625" style="142" customWidth="1"/>
    <col min="3" max="3" width="19.7109375" style="142" customWidth="1"/>
    <col min="4" max="4" width="10.28515625" style="142" customWidth="1"/>
    <col min="5" max="5" width="9.140625" style="142"/>
    <col min="6" max="8" width="9.28515625" style="142" bestFit="1" customWidth="1"/>
    <col min="9" max="9" width="10.85546875" style="142" bestFit="1" customWidth="1"/>
    <col min="10" max="10" width="9.28515625" style="142" bestFit="1" customWidth="1"/>
    <col min="11" max="11" width="9.140625" style="142"/>
    <col min="12" max="12" width="9.28515625" style="142" bestFit="1" customWidth="1"/>
    <col min="13" max="13" width="9.140625" style="142"/>
    <col min="14" max="14" width="9.140625" style="146"/>
    <col min="15" max="15" width="10.85546875" style="142" bestFit="1" customWidth="1"/>
    <col min="16" max="17" width="9.140625" style="142"/>
    <col min="18" max="18" width="12.140625" style="142" customWidth="1"/>
    <col min="19" max="19" width="21.28515625" style="142" customWidth="1"/>
    <col min="20" max="16384" width="9.140625" style="142"/>
  </cols>
  <sheetData>
    <row r="1" spans="1:19" s="137" customFormat="1" ht="15.75">
      <c r="A1" s="230"/>
      <c r="M1" s="383"/>
      <c r="N1" s="383"/>
      <c r="O1" s="383"/>
      <c r="P1" s="383"/>
      <c r="Q1" s="383"/>
      <c r="R1" s="383"/>
    </row>
    <row r="2" spans="1:19" s="137" customFormat="1" ht="26.45" customHeight="1">
      <c r="A2" s="384" t="s">
        <v>285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19" s="137" customFormat="1" ht="15.9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4" spans="1:19" s="137" customFormat="1" ht="15.75">
      <c r="A4" s="230"/>
    </row>
    <row r="5" spans="1:19" s="137" customFormat="1" ht="12.75" customHeight="1">
      <c r="A5" s="385" t="s">
        <v>232</v>
      </c>
      <c r="B5" s="386" t="s">
        <v>272</v>
      </c>
      <c r="C5" s="386" t="s">
        <v>227</v>
      </c>
      <c r="D5" s="386" t="s">
        <v>318</v>
      </c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 t="s">
        <v>271</v>
      </c>
    </row>
    <row r="6" spans="1:19" s="137" customFormat="1" ht="104.45" customHeight="1">
      <c r="A6" s="385"/>
      <c r="B6" s="386"/>
      <c r="C6" s="386"/>
      <c r="D6" s="386"/>
      <c r="E6" s="386"/>
      <c r="F6" s="386"/>
      <c r="G6" s="386" t="s">
        <v>279</v>
      </c>
      <c r="H6" s="388"/>
      <c r="I6" s="388"/>
      <c r="J6" s="386" t="s">
        <v>280</v>
      </c>
      <c r="K6" s="388"/>
      <c r="L6" s="388"/>
      <c r="M6" s="386" t="s">
        <v>281</v>
      </c>
      <c r="N6" s="388"/>
      <c r="O6" s="388"/>
      <c r="P6" s="386" t="s">
        <v>282</v>
      </c>
      <c r="Q6" s="388"/>
      <c r="R6" s="388"/>
      <c r="S6" s="387"/>
    </row>
    <row r="7" spans="1:19" s="233" customFormat="1" ht="31.5" customHeight="1">
      <c r="A7" s="232"/>
      <c r="B7" s="232"/>
      <c r="C7" s="232"/>
      <c r="D7" s="232" t="s">
        <v>252</v>
      </c>
      <c r="E7" s="232" t="s">
        <v>253</v>
      </c>
      <c r="F7" s="232" t="s">
        <v>251</v>
      </c>
      <c r="G7" s="232" t="s">
        <v>252</v>
      </c>
      <c r="H7" s="232" t="s">
        <v>253</v>
      </c>
      <c r="I7" s="232" t="s">
        <v>251</v>
      </c>
      <c r="J7" s="232" t="s">
        <v>252</v>
      </c>
      <c r="K7" s="232" t="s">
        <v>253</v>
      </c>
      <c r="L7" s="232" t="s">
        <v>251</v>
      </c>
      <c r="M7" s="232" t="s">
        <v>252</v>
      </c>
      <c r="N7" s="232" t="s">
        <v>253</v>
      </c>
      <c r="O7" s="232" t="s">
        <v>251</v>
      </c>
      <c r="P7" s="232" t="s">
        <v>252</v>
      </c>
      <c r="Q7" s="232" t="s">
        <v>253</v>
      </c>
      <c r="R7" s="232" t="s">
        <v>251</v>
      </c>
      <c r="S7" s="387"/>
    </row>
    <row r="8" spans="1:19" s="135" customFormat="1" ht="18.75">
      <c r="A8" s="224"/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225"/>
    </row>
    <row r="9" spans="1:19" s="137" customFormat="1" ht="63" customHeight="1">
      <c r="A9" s="268" t="s">
        <v>313</v>
      </c>
      <c r="B9" s="136" t="s">
        <v>311</v>
      </c>
      <c r="C9" s="226">
        <v>59</v>
      </c>
      <c r="D9" s="245">
        <v>59</v>
      </c>
      <c r="E9" s="242">
        <v>59</v>
      </c>
      <c r="F9" s="122">
        <v>100</v>
      </c>
      <c r="G9" s="243">
        <v>59</v>
      </c>
      <c r="H9" s="243">
        <v>60</v>
      </c>
      <c r="I9" s="122">
        <v>101.6</v>
      </c>
      <c r="J9" s="244">
        <v>59</v>
      </c>
      <c r="K9" s="244">
        <v>59</v>
      </c>
      <c r="L9" s="122">
        <v>100</v>
      </c>
      <c r="M9" s="241">
        <v>59</v>
      </c>
      <c r="N9" s="241">
        <v>61</v>
      </c>
      <c r="O9" s="122">
        <v>103.4</v>
      </c>
      <c r="P9" s="246">
        <v>59</v>
      </c>
      <c r="Q9" s="247"/>
      <c r="R9" s="122"/>
      <c r="S9" s="227"/>
    </row>
    <row r="10" spans="1:19" s="135" customFormat="1" ht="80.25" customHeight="1">
      <c r="A10" s="268" t="s">
        <v>314</v>
      </c>
      <c r="B10" s="229" t="s">
        <v>310</v>
      </c>
      <c r="C10" s="226">
        <v>7</v>
      </c>
      <c r="D10" s="242">
        <v>8</v>
      </c>
      <c r="E10" s="242">
        <v>0</v>
      </c>
      <c r="F10" s="122"/>
      <c r="G10" s="243">
        <v>0</v>
      </c>
      <c r="H10" s="243">
        <v>0</v>
      </c>
      <c r="I10" s="122">
        <v>0</v>
      </c>
      <c r="J10" s="244">
        <v>0</v>
      </c>
      <c r="K10" s="244">
        <v>0</v>
      </c>
      <c r="L10" s="122">
        <v>0</v>
      </c>
      <c r="M10" s="241">
        <v>8</v>
      </c>
      <c r="N10" s="241">
        <v>6</v>
      </c>
      <c r="O10" s="122">
        <v>75</v>
      </c>
      <c r="P10" s="247"/>
      <c r="Q10" s="247"/>
      <c r="R10" s="122"/>
      <c r="S10" s="228"/>
    </row>
    <row r="11" spans="1:19" s="240" customFormat="1" ht="117" customHeight="1">
      <c r="A11" s="269" t="s">
        <v>315</v>
      </c>
      <c r="B11" s="238" t="s">
        <v>324</v>
      </c>
      <c r="C11" s="123">
        <v>79</v>
      </c>
      <c r="D11" s="242">
        <v>80</v>
      </c>
      <c r="E11" s="242">
        <v>80</v>
      </c>
      <c r="F11" s="123">
        <v>100</v>
      </c>
      <c r="G11" s="243">
        <v>35</v>
      </c>
      <c r="H11" s="243">
        <v>35</v>
      </c>
      <c r="I11" s="123">
        <v>100</v>
      </c>
      <c r="J11" s="244">
        <v>10</v>
      </c>
      <c r="K11" s="244">
        <v>401</v>
      </c>
      <c r="L11" s="244">
        <v>4010</v>
      </c>
      <c r="M11" s="241">
        <v>450</v>
      </c>
      <c r="N11" s="241">
        <v>580</v>
      </c>
      <c r="O11" s="123">
        <v>129</v>
      </c>
      <c r="P11" s="247">
        <v>10</v>
      </c>
      <c r="Q11" s="247"/>
      <c r="R11" s="123"/>
      <c r="S11" s="239"/>
    </row>
    <row r="12" spans="1:19" s="135" customFormat="1" ht="63" customHeight="1">
      <c r="A12" s="269" t="s">
        <v>316</v>
      </c>
      <c r="B12" s="138" t="s">
        <v>312</v>
      </c>
      <c r="C12" s="122">
        <v>83</v>
      </c>
      <c r="D12" s="242">
        <v>84</v>
      </c>
      <c r="E12" s="242">
        <v>84</v>
      </c>
      <c r="F12" s="122">
        <v>100</v>
      </c>
      <c r="G12" s="243">
        <v>84</v>
      </c>
      <c r="H12" s="243">
        <v>84</v>
      </c>
      <c r="I12" s="122">
        <v>100</v>
      </c>
      <c r="J12" s="244">
        <v>84</v>
      </c>
      <c r="K12" s="244">
        <v>84</v>
      </c>
      <c r="L12" s="122">
        <v>100</v>
      </c>
      <c r="M12" s="241">
        <v>84</v>
      </c>
      <c r="N12" s="241">
        <v>84</v>
      </c>
      <c r="O12" s="122">
        <v>100</v>
      </c>
      <c r="P12" s="247">
        <v>84</v>
      </c>
      <c r="Q12" s="247"/>
      <c r="R12" s="122"/>
      <c r="S12" s="228"/>
    </row>
    <row r="13" spans="1:19" s="117" customFormat="1" ht="18.75">
      <c r="A13" s="124"/>
      <c r="B13" s="234"/>
      <c r="C13" s="234"/>
      <c r="D13" s="234"/>
      <c r="E13" s="234"/>
      <c r="F13" s="234"/>
      <c r="G13" s="234"/>
      <c r="H13" s="234"/>
      <c r="I13" s="234"/>
      <c r="J13" s="235"/>
      <c r="K13" s="234"/>
      <c r="L13" s="234"/>
      <c r="M13" s="234"/>
      <c r="N13" s="234"/>
      <c r="O13" s="234"/>
      <c r="P13" s="234"/>
      <c r="Q13" s="234"/>
      <c r="R13" s="234"/>
      <c r="S13" s="234"/>
    </row>
    <row r="14" spans="1:19" s="117" customFormat="1" ht="18.75">
      <c r="A14" s="12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</row>
    <row r="15" spans="1:19" s="117" customFormat="1" ht="40.15" customHeight="1">
      <c r="A15" s="397" t="s">
        <v>330</v>
      </c>
      <c r="B15" s="398"/>
      <c r="C15" s="398"/>
      <c r="D15" s="397" t="s">
        <v>325</v>
      </c>
      <c r="E15" s="397"/>
      <c r="F15" s="399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</row>
    <row r="16" spans="1:19" s="117" customFormat="1" ht="18.75">
      <c r="A16" s="236"/>
      <c r="B16" s="125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</row>
    <row r="17" spans="1:43" s="117" customFormat="1" ht="18" customHeight="1">
      <c r="A17" s="394" t="s">
        <v>323</v>
      </c>
      <c r="B17" s="394"/>
      <c r="C17" s="237" t="s">
        <v>231</v>
      </c>
      <c r="D17" s="391"/>
      <c r="E17" s="391"/>
      <c r="F17" s="391"/>
      <c r="G17" s="391"/>
      <c r="H17" s="391"/>
      <c r="I17" s="237"/>
      <c r="J17" s="395"/>
      <c r="K17" s="395"/>
      <c r="L17" s="395"/>
      <c r="M17" s="395"/>
      <c r="N17" s="395"/>
      <c r="O17" s="395"/>
      <c r="P17" s="395"/>
      <c r="Q17" s="395"/>
      <c r="R17" s="234"/>
      <c r="S17" s="234"/>
    </row>
    <row r="18" spans="1:43" s="141" customFormat="1" ht="14.25" customHeight="1">
      <c r="A18" s="396" t="s">
        <v>273</v>
      </c>
      <c r="B18" s="396"/>
      <c r="C18" s="139"/>
      <c r="D18" s="139"/>
      <c r="E18" s="389"/>
      <c r="F18" s="389"/>
      <c r="G18" s="389"/>
      <c r="H18" s="389"/>
      <c r="I18" s="139"/>
      <c r="J18" s="390"/>
      <c r="K18" s="390"/>
      <c r="L18" s="390"/>
      <c r="M18" s="390"/>
      <c r="N18" s="390"/>
      <c r="O18" s="390"/>
      <c r="P18" s="390"/>
      <c r="Q18" s="39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</row>
    <row r="19" spans="1:43">
      <c r="A19" s="396"/>
      <c r="B19" s="396"/>
      <c r="C19" s="139"/>
      <c r="D19" s="139"/>
      <c r="E19" s="389"/>
      <c r="F19" s="389"/>
      <c r="G19" s="389"/>
      <c r="H19" s="389"/>
      <c r="I19" s="139"/>
      <c r="J19" s="390"/>
      <c r="K19" s="390"/>
      <c r="L19" s="390"/>
      <c r="M19" s="390"/>
      <c r="N19" s="390"/>
      <c r="O19" s="390"/>
      <c r="P19" s="390"/>
      <c r="Q19" s="390"/>
    </row>
    <row r="20" spans="1:43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3"/>
      <c r="O20" s="139"/>
      <c r="P20" s="139"/>
      <c r="Q20" s="139"/>
    </row>
    <row r="21" spans="1:43" ht="15.75">
      <c r="A21" s="118"/>
      <c r="B21" s="117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44"/>
      <c r="O21" s="116"/>
      <c r="P21" s="116"/>
      <c r="Q21" s="116"/>
    </row>
    <row r="22" spans="1:43" ht="15.75">
      <c r="A22" s="392"/>
      <c r="B22" s="392"/>
      <c r="C22" s="392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5"/>
      <c r="O22" s="140"/>
      <c r="P22" s="140"/>
      <c r="Q22" s="140"/>
    </row>
  </sheetData>
  <mergeCells count="25">
    <mergeCell ref="E19:H19"/>
    <mergeCell ref="J19:Q19"/>
    <mergeCell ref="D17:H17"/>
    <mergeCell ref="A22:C22"/>
    <mergeCell ref="B8:R8"/>
    <mergeCell ref="A17:B17"/>
    <mergeCell ref="J17:Q17"/>
    <mergeCell ref="A18:B18"/>
    <mergeCell ref="E18:H18"/>
    <mergeCell ref="J18:Q18"/>
    <mergeCell ref="A19:B19"/>
    <mergeCell ref="A15:C15"/>
    <mergeCell ref="D15:F15"/>
    <mergeCell ref="S5:S7"/>
    <mergeCell ref="G6:I6"/>
    <mergeCell ref="J6:L6"/>
    <mergeCell ref="M6:O6"/>
    <mergeCell ref="P6:R6"/>
    <mergeCell ref="M1:R1"/>
    <mergeCell ref="A2:R2"/>
    <mergeCell ref="A5:A6"/>
    <mergeCell ref="B5:B6"/>
    <mergeCell ref="C5:C6"/>
    <mergeCell ref="D5:F6"/>
    <mergeCell ref="G5:R5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SheetLayoutView="100" workbookViewId="0">
      <selection activeCell="H13" sqref="H13"/>
    </sheetView>
  </sheetViews>
  <sheetFormatPr defaultRowHeight="15"/>
  <cols>
    <col min="3" max="4" width="9.140625" customWidth="1"/>
    <col min="5" max="5" width="8.85546875" customWidth="1"/>
  </cols>
  <sheetData>
    <row r="1" spans="1:14" s="111" customFormat="1"/>
    <row r="2" spans="1:14" s="111" customFormat="1">
      <c r="A2" s="12"/>
      <c r="B2" s="12"/>
      <c r="C2" s="12"/>
      <c r="D2" s="12"/>
      <c r="E2" s="12"/>
      <c r="F2" s="406" t="s">
        <v>276</v>
      </c>
      <c r="G2" s="406"/>
      <c r="H2" s="406"/>
      <c r="I2" s="406"/>
      <c r="J2" s="406"/>
    </row>
    <row r="3" spans="1:14" s="111" customFormat="1" ht="15.75" customHeight="1">
      <c r="A3" s="12"/>
      <c r="B3" s="12"/>
      <c r="C3" s="12"/>
      <c r="D3" s="12"/>
      <c r="E3" s="108"/>
      <c r="F3" s="112"/>
      <c r="G3" s="411"/>
      <c r="H3" s="411"/>
      <c r="I3" s="411"/>
      <c r="J3" s="411"/>
    </row>
    <row r="4" spans="1:14" s="111" customFormat="1" ht="50.25" customHeight="1">
      <c r="A4" s="12"/>
      <c r="B4" s="12"/>
      <c r="C4" s="12"/>
      <c r="D4" s="12"/>
      <c r="E4" s="407" t="s">
        <v>331</v>
      </c>
      <c r="F4" s="408"/>
      <c r="G4" s="408"/>
      <c r="H4" s="408"/>
      <c r="I4" s="408"/>
      <c r="J4" s="408"/>
    </row>
    <row r="5" spans="1:14" s="111" customFormat="1" ht="15.75">
      <c r="A5" s="12"/>
      <c r="B5" s="12"/>
      <c r="C5" s="12"/>
      <c r="D5" s="12"/>
      <c r="E5" s="409"/>
      <c r="F5" s="409"/>
      <c r="G5" s="409"/>
      <c r="H5" s="409"/>
      <c r="I5" s="409"/>
      <c r="J5" s="409"/>
    </row>
    <row r="6" spans="1:14" s="111" customFormat="1" ht="15.75" customHeight="1">
      <c r="A6" s="12"/>
      <c r="B6" s="12"/>
      <c r="C6" s="12"/>
      <c r="D6" s="12"/>
      <c r="E6" s="409" t="s">
        <v>332</v>
      </c>
      <c r="F6" s="409"/>
      <c r="G6" s="409"/>
      <c r="H6" s="409"/>
      <c r="I6" s="409"/>
      <c r="J6" s="409"/>
    </row>
    <row r="7" spans="1:14" s="111" customFormat="1" ht="15.75">
      <c r="A7" s="12"/>
      <c r="B7" s="12"/>
      <c r="C7" s="12"/>
      <c r="D7" s="12"/>
      <c r="E7" s="113"/>
      <c r="F7" s="410"/>
      <c r="G7" s="410"/>
      <c r="H7" s="410"/>
      <c r="I7" s="410"/>
      <c r="J7" s="410"/>
      <c r="K7" s="12"/>
      <c r="L7" s="12"/>
      <c r="M7" s="12"/>
      <c r="N7" s="12"/>
    </row>
    <row r="8" spans="1:14" s="111" customFormat="1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111" customFormat="1" ht="15.75">
      <c r="K9" s="114"/>
      <c r="L9" s="114"/>
      <c r="M9" s="12"/>
      <c r="N9" s="12"/>
    </row>
    <row r="10" spans="1:14" s="111" customFormat="1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11" customFormat="1" ht="27.75" customHeight="1">
      <c r="K11" s="12"/>
      <c r="L11" s="12"/>
      <c r="M11" s="12"/>
      <c r="N11" s="12"/>
    </row>
    <row r="12" spans="1:14" s="111" customFormat="1" ht="15" customHeight="1">
      <c r="K12" s="12"/>
      <c r="L12" s="12"/>
      <c r="M12" s="12"/>
      <c r="N12" s="12"/>
    </row>
    <row r="13" spans="1:14" s="111" customFormat="1" ht="18.75" customHeight="1">
      <c r="K13" s="12"/>
      <c r="L13" s="12"/>
      <c r="M13" s="12"/>
      <c r="N13" s="12"/>
    </row>
    <row r="14" spans="1:14" s="111" customFormat="1" ht="15.75" customHeight="1">
      <c r="K14" s="12"/>
      <c r="L14" s="12"/>
      <c r="M14" s="12"/>
      <c r="N14" s="12"/>
    </row>
    <row r="15" spans="1:14" s="111" customFormat="1" hidden="1">
      <c r="K15" s="12"/>
      <c r="L15" s="12"/>
      <c r="M15" s="12"/>
      <c r="N15" s="12"/>
    </row>
    <row r="16" spans="1:14" s="111" customFormat="1" hidden="1">
      <c r="K16" s="12"/>
      <c r="L16" s="12"/>
      <c r="M16" s="12"/>
      <c r="N16" s="12"/>
    </row>
    <row r="17" spans="1:14" s="111" customFormat="1">
      <c r="A17" s="401"/>
      <c r="B17" s="401"/>
      <c r="C17" s="401"/>
      <c r="D17" s="401"/>
      <c r="E17" s="401"/>
      <c r="F17" s="401"/>
      <c r="G17" s="401"/>
      <c r="H17" s="401"/>
      <c r="I17" s="401"/>
      <c r="J17" s="401"/>
      <c r="K17" s="12"/>
      <c r="L17" s="12"/>
      <c r="M17" s="12"/>
      <c r="N17" s="12"/>
    </row>
    <row r="18" spans="1:14" s="111" customFormat="1" ht="22.5">
      <c r="A18" s="402" t="s">
        <v>277</v>
      </c>
      <c r="B18" s="402"/>
      <c r="C18" s="402"/>
      <c r="D18" s="402"/>
      <c r="E18" s="402"/>
      <c r="F18" s="402"/>
      <c r="G18" s="402"/>
      <c r="H18" s="402"/>
      <c r="I18" s="402"/>
      <c r="J18" s="402"/>
      <c r="K18" s="12"/>
      <c r="L18" s="12"/>
      <c r="M18" s="12"/>
      <c r="N18" s="12"/>
    </row>
    <row r="19" spans="1:14" s="111" customFormat="1" ht="18.75">
      <c r="A19" s="403" t="s">
        <v>317</v>
      </c>
      <c r="B19" s="403"/>
      <c r="C19" s="403"/>
      <c r="D19" s="403"/>
      <c r="E19" s="403"/>
      <c r="F19" s="403"/>
      <c r="G19" s="403"/>
      <c r="H19" s="403"/>
      <c r="I19" s="403"/>
      <c r="J19" s="403"/>
      <c r="K19" s="12"/>
      <c r="L19" s="12"/>
      <c r="M19" s="12"/>
      <c r="N19" s="12"/>
    </row>
    <row r="20" spans="1:14" s="111" customFormat="1" ht="24.75" customHeight="1" thickBot="1">
      <c r="A20" s="404" t="s">
        <v>289</v>
      </c>
      <c r="B20" s="404"/>
      <c r="C20" s="404"/>
      <c r="D20" s="404"/>
      <c r="E20" s="404"/>
      <c r="F20" s="404"/>
      <c r="G20" s="404"/>
      <c r="H20" s="404"/>
      <c r="I20" s="404"/>
      <c r="J20" s="404"/>
      <c r="K20" s="12"/>
      <c r="L20" s="12"/>
      <c r="M20" s="12"/>
      <c r="N20" s="12"/>
    </row>
    <row r="21" spans="1:14" s="111" customFormat="1">
      <c r="A21" s="405" t="s">
        <v>278</v>
      </c>
      <c r="B21" s="405"/>
      <c r="C21" s="405"/>
      <c r="D21" s="405"/>
      <c r="E21" s="405"/>
      <c r="F21" s="405"/>
      <c r="G21" s="405"/>
      <c r="H21" s="405"/>
      <c r="I21" s="405"/>
      <c r="J21" s="405"/>
      <c r="K21" s="12"/>
      <c r="L21" s="12"/>
      <c r="M21" s="12"/>
      <c r="N21" s="12"/>
    </row>
    <row r="22" spans="1:14" s="111" customFormat="1" ht="4.5" customHeight="1">
      <c r="A22" s="405"/>
      <c r="B22" s="405"/>
      <c r="C22" s="405"/>
      <c r="D22" s="405"/>
      <c r="E22" s="405"/>
      <c r="F22" s="405"/>
      <c r="G22" s="405"/>
      <c r="H22" s="405"/>
      <c r="I22" s="405"/>
      <c r="J22" s="405"/>
      <c r="K22" s="12"/>
      <c r="L22" s="12"/>
      <c r="M22" s="12"/>
      <c r="N22" s="12"/>
    </row>
    <row r="23" spans="1:14" s="111" customFormat="1" hidden="1">
      <c r="A23" s="405"/>
      <c r="B23" s="405"/>
      <c r="C23" s="405"/>
      <c r="D23" s="405"/>
      <c r="E23" s="405"/>
      <c r="F23" s="405"/>
      <c r="G23" s="405"/>
      <c r="H23" s="405"/>
      <c r="I23" s="405"/>
      <c r="J23" s="405"/>
      <c r="K23" s="12"/>
      <c r="L23" s="12"/>
      <c r="M23" s="12"/>
      <c r="N23" s="12"/>
    </row>
    <row r="24" spans="1:14" s="111" customForma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11" customFormat="1"/>
    <row r="26" spans="1:14" s="111" customFormat="1"/>
    <row r="27" spans="1:14" s="111" customFormat="1" ht="53.25" customHeight="1">
      <c r="G27" s="400"/>
      <c r="H27" s="400"/>
      <c r="I27" s="400"/>
      <c r="J27" s="400"/>
    </row>
    <row r="28" spans="1:14" s="111" customFormat="1" ht="21.75" customHeight="1">
      <c r="G28" s="412"/>
      <c r="H28" s="412"/>
      <c r="I28" s="412"/>
      <c r="J28" s="412"/>
    </row>
    <row r="29" spans="1:14" s="111" customFormat="1" ht="15.75">
      <c r="G29" s="409"/>
      <c r="H29" s="409"/>
      <c r="I29" s="409"/>
      <c r="J29" s="409"/>
    </row>
    <row r="30" spans="1:14" s="111" customFormat="1" ht="15.75">
      <c r="E30" s="413"/>
      <c r="F30" s="413"/>
      <c r="G30" s="413"/>
      <c r="H30" s="413"/>
    </row>
    <row r="31" spans="1:14" s="111" customFormat="1" ht="53.25" customHeight="1">
      <c r="A31" s="121"/>
      <c r="B31" s="121"/>
      <c r="C31" s="121"/>
      <c r="D31" s="121"/>
      <c r="E31" s="121"/>
      <c r="F31" s="121"/>
      <c r="G31" s="414" t="s">
        <v>283</v>
      </c>
      <c r="H31" s="414"/>
      <c r="I31" s="414"/>
      <c r="J31" s="414"/>
    </row>
    <row r="32" spans="1:14" s="111" customFormat="1" ht="15.75" customHeight="1">
      <c r="A32" s="121"/>
      <c r="B32" s="121"/>
      <c r="C32" s="121"/>
      <c r="D32" s="121"/>
      <c r="E32" s="121"/>
      <c r="F32" s="121"/>
      <c r="G32" s="414"/>
      <c r="H32" s="414"/>
      <c r="I32" s="414"/>
      <c r="J32" s="414"/>
    </row>
    <row r="33" spans="1:14" s="111" customFormat="1" ht="33.75" customHeight="1">
      <c r="A33" s="121"/>
      <c r="B33" s="121"/>
      <c r="C33" s="121"/>
      <c r="D33" s="121"/>
      <c r="E33" s="121"/>
      <c r="F33" s="121"/>
      <c r="G33" s="414"/>
      <c r="H33" s="414"/>
      <c r="I33" s="414"/>
      <c r="J33" s="414"/>
    </row>
    <row r="34" spans="1:14" s="111" customFormat="1" ht="18.75">
      <c r="A34" s="416"/>
      <c r="B34" s="416"/>
      <c r="C34" s="416"/>
      <c r="D34" s="416"/>
      <c r="E34" s="416"/>
      <c r="F34" s="416"/>
      <c r="G34" s="416"/>
      <c r="H34" s="416"/>
      <c r="I34" s="416"/>
      <c r="J34" s="416"/>
    </row>
    <row r="35" spans="1:14" s="111" customFormat="1">
      <c r="A35" s="121"/>
      <c r="B35" s="121"/>
      <c r="C35" s="121"/>
      <c r="D35" s="121"/>
      <c r="E35" s="121"/>
      <c r="F35" s="121"/>
      <c r="G35" s="415" t="s">
        <v>284</v>
      </c>
      <c r="H35" s="415"/>
      <c r="I35" s="415"/>
      <c r="J35" s="415"/>
    </row>
    <row r="36" spans="1:14" s="111" customFormat="1"/>
    <row r="37" spans="1:14" s="111" customFormat="1"/>
    <row r="38" spans="1:14" s="111" customFormat="1"/>
    <row r="39" spans="1:14" s="111" customFormat="1"/>
    <row r="40" spans="1:14" s="111" customFormat="1"/>
    <row r="41" spans="1:14" s="111" customFormat="1"/>
    <row r="42" spans="1:14" s="111" customFormat="1" ht="18.75">
      <c r="K42" s="115"/>
      <c r="L42" s="115"/>
      <c r="M42" s="115"/>
      <c r="N42" s="115"/>
    </row>
    <row r="43" spans="1:14" s="111" customFormat="1"/>
    <row r="44" spans="1:14" s="111" customFormat="1" ht="18.75">
      <c r="E44" s="130">
        <v>2024</v>
      </c>
    </row>
  </sheetData>
  <mergeCells count="18">
    <mergeCell ref="G28:J28"/>
    <mergeCell ref="G29:J29"/>
    <mergeCell ref="E30:H30"/>
    <mergeCell ref="G31:J33"/>
    <mergeCell ref="G35:J35"/>
    <mergeCell ref="A34:J34"/>
    <mergeCell ref="F2:J2"/>
    <mergeCell ref="E4:J4"/>
    <mergeCell ref="E5:J5"/>
    <mergeCell ref="E6:J6"/>
    <mergeCell ref="F7:J7"/>
    <mergeCell ref="G3:J3"/>
    <mergeCell ref="G27:J27"/>
    <mergeCell ref="A17:J17"/>
    <mergeCell ref="A18:J18"/>
    <mergeCell ref="A19:J19"/>
    <mergeCell ref="A20:J20"/>
    <mergeCell ref="A21:J23"/>
  </mergeCells>
  <phoneticPr fontId="28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</vt:lpstr>
      <vt:lpstr>Титульный</vt:lpstr>
      <vt:lpstr>Показатели!_ftn1</vt:lpstr>
      <vt:lpstr>Показатели!_ftnref1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2024-10-02T05:23:55Z</cp:lastPrinted>
  <dcterms:created xsi:type="dcterms:W3CDTF">2011-05-17T05:04:33Z</dcterms:created>
  <dcterms:modified xsi:type="dcterms:W3CDTF">2024-10-04T06:48:47Z</dcterms:modified>
</cp:coreProperties>
</file>